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0" windowWidth="9600" windowHeight="4065" tabRatio="822"/>
  </bookViews>
  <sheets>
    <sheet name="MUHAKEMAT" sheetId="1" r:id="rId1"/>
    <sheet name="MUHASEBE 1" sheetId="2" r:id="rId2"/>
    <sheet name="MUHASEBE 2" sheetId="3" r:id="rId3"/>
    <sheet name="MUHASEBE 3" sheetId="4" r:id="rId4"/>
    <sheet name="MUHASEBE 4" sheetId="5" r:id="rId5"/>
    <sheet name="MUHASEBE 5" sheetId="6" r:id="rId6"/>
    <sheet name="MİLLİ EMLAK 1" sheetId="7" r:id="rId7"/>
    <sheet name="MİLLİ EMLAK 2" sheetId="8" r:id="rId8"/>
    <sheet name="MİLLİ EMLAK 3" sheetId="9" r:id="rId9"/>
    <sheet name="PERSONEL 2" sheetId="11" state="hidden" r:id="rId10"/>
    <sheet name="PERSONEL" sheetId="13" r:id="rId11"/>
    <sheet name="Sayfa1" sheetId="14" r:id="rId12"/>
  </sheets>
  <calcPr calcId="145621"/>
</workbook>
</file>

<file path=xl/calcChain.xml><?xml version="1.0" encoding="utf-8"?>
<calcChain xmlns="http://schemas.openxmlformats.org/spreadsheetml/2006/main">
  <c r="E6" i="4" l="1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5" i="4"/>
  <c r="E4" i="4"/>
  <c r="F34" i="8"/>
  <c r="G34" i="8"/>
  <c r="H34" i="8"/>
  <c r="N19" i="1" l="1"/>
  <c r="M19" i="1"/>
  <c r="L19" i="1"/>
  <c r="K19" i="1"/>
  <c r="J19" i="1"/>
  <c r="I19" i="1"/>
  <c r="H19" i="1"/>
  <c r="G19" i="1"/>
  <c r="F19" i="1"/>
  <c r="E19" i="1"/>
  <c r="D19" i="1"/>
  <c r="C19" i="1"/>
  <c r="B19" i="1"/>
  <c r="O18" i="1"/>
  <c r="O17" i="1"/>
  <c r="O16" i="1"/>
  <c r="O15" i="1"/>
  <c r="O14" i="1"/>
  <c r="O13" i="1"/>
  <c r="O12" i="1"/>
  <c r="O11" i="1"/>
  <c r="O10" i="1"/>
  <c r="O9" i="1"/>
  <c r="K13" i="6"/>
  <c r="J13" i="6"/>
  <c r="I13" i="6"/>
  <c r="I14" i="6" s="1"/>
  <c r="H13" i="6"/>
  <c r="G13" i="6"/>
  <c r="K12" i="6"/>
  <c r="J12" i="6"/>
  <c r="I12" i="6"/>
  <c r="H12" i="6"/>
  <c r="G12" i="6"/>
  <c r="K11" i="6"/>
  <c r="J11" i="6"/>
  <c r="I11" i="6"/>
  <c r="H11" i="6"/>
  <c r="G11" i="6"/>
  <c r="L10" i="6"/>
  <c r="L9" i="6"/>
  <c r="K8" i="6"/>
  <c r="J8" i="6"/>
  <c r="I8" i="6"/>
  <c r="H8" i="6"/>
  <c r="G8" i="6"/>
  <c r="L7" i="6"/>
  <c r="L13" i="6" s="1"/>
  <c r="L6" i="6"/>
  <c r="D13" i="6"/>
  <c r="C13" i="6"/>
  <c r="D12" i="6"/>
  <c r="E12" i="6" s="1"/>
  <c r="C12" i="6"/>
  <c r="D11" i="6"/>
  <c r="C11" i="6"/>
  <c r="E10" i="6"/>
  <c r="E9" i="6"/>
  <c r="D8" i="6"/>
  <c r="C8" i="6"/>
  <c r="E7" i="6"/>
  <c r="E6" i="6"/>
  <c r="F22" i="5"/>
  <c r="E22" i="5"/>
  <c r="C22" i="5"/>
  <c r="B22" i="5"/>
  <c r="G21" i="5"/>
  <c r="D21" i="5"/>
  <c r="G20" i="5"/>
  <c r="D20" i="5"/>
  <c r="G19" i="5"/>
  <c r="D19" i="5"/>
  <c r="G18" i="5"/>
  <c r="D18" i="5"/>
  <c r="G17" i="5"/>
  <c r="D17" i="5"/>
  <c r="G16" i="5"/>
  <c r="D16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G8" i="5"/>
  <c r="D8" i="5"/>
  <c r="G7" i="5"/>
  <c r="D7" i="5"/>
  <c r="G6" i="5"/>
  <c r="D6" i="5"/>
  <c r="G5" i="5"/>
  <c r="D5" i="5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G21" i="4"/>
  <c r="F21" i="4"/>
  <c r="C21" i="4"/>
  <c r="B21" i="4"/>
  <c r="E21" i="4" s="1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H5" i="4"/>
  <c r="D5" i="4"/>
  <c r="H4" i="4"/>
  <c r="D4" i="4"/>
  <c r="C23" i="3"/>
  <c r="B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9" i="2"/>
  <c r="D8" i="2"/>
  <c r="D7" i="2"/>
  <c r="D6" i="2"/>
  <c r="C10" i="2"/>
  <c r="B10" i="2"/>
  <c r="D10" i="2" l="1"/>
  <c r="O19" i="1"/>
  <c r="J14" i="6"/>
  <c r="D21" i="4"/>
  <c r="L12" i="6"/>
  <c r="L14" i="6" s="1"/>
  <c r="L11" i="6"/>
  <c r="H14" i="6"/>
  <c r="G14" i="6"/>
  <c r="K14" i="6"/>
  <c r="C14" i="6"/>
  <c r="E13" i="6"/>
  <c r="G22" i="5"/>
  <c r="D22" i="5"/>
  <c r="H21" i="4"/>
  <c r="I21" i="4"/>
  <c r="D23" i="3"/>
  <c r="L8" i="6"/>
  <c r="D14" i="6"/>
  <c r="D34" i="8"/>
  <c r="E34" i="8"/>
  <c r="L4" i="8"/>
  <c r="L5" i="8"/>
  <c r="L6" i="8"/>
  <c r="L7" i="8"/>
  <c r="L8" i="8"/>
  <c r="L9" i="8"/>
  <c r="L10" i="8"/>
  <c r="L11" i="8"/>
  <c r="L12" i="8"/>
  <c r="L13" i="8"/>
  <c r="L3" i="8"/>
  <c r="D14" i="8"/>
  <c r="E14" i="8"/>
  <c r="F14" i="8"/>
  <c r="G14" i="8"/>
  <c r="H14" i="8"/>
  <c r="I14" i="8"/>
  <c r="J14" i="8"/>
  <c r="K14" i="8"/>
  <c r="C14" i="8"/>
  <c r="H20" i="7"/>
  <c r="I20" i="7"/>
  <c r="G20" i="7"/>
  <c r="C20" i="7"/>
  <c r="D20" i="7"/>
  <c r="B20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4" i="7"/>
  <c r="N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4" i="7"/>
  <c r="L14" i="8" l="1"/>
  <c r="N20" i="7"/>
  <c r="L20" i="7"/>
  <c r="M20" i="7"/>
  <c r="E31" i="13" l="1"/>
  <c r="E29" i="13"/>
  <c r="E28" i="13"/>
  <c r="E30" i="13" l="1"/>
  <c r="E32" i="13" s="1"/>
</calcChain>
</file>

<file path=xl/sharedStrings.xml><?xml version="1.0" encoding="utf-8"?>
<sst xmlns="http://schemas.openxmlformats.org/spreadsheetml/2006/main" count="425" uniqueCount="236">
  <si>
    <t>DAVACI</t>
  </si>
  <si>
    <t>DAVALI</t>
  </si>
  <si>
    <t>TOPLAM</t>
  </si>
  <si>
    <t>HAZİNE LEHİNE</t>
  </si>
  <si>
    <t>HAZİNE ALEYHİNE</t>
  </si>
  <si>
    <t>Merkez ve İlçe Birimleri</t>
  </si>
  <si>
    <t>İLÇELER</t>
  </si>
  <si>
    <t>ASLİYE HUKUK</t>
  </si>
  <si>
    <t>SULH HUKUK</t>
  </si>
  <si>
    <t>KADASTRO</t>
  </si>
  <si>
    <t>AĞIR CEZA</t>
  </si>
  <si>
    <t>ASLİYE CEZA</t>
  </si>
  <si>
    <t>SULH CEZA</t>
  </si>
  <si>
    <t>VERGİ</t>
  </si>
  <si>
    <t>İDARE</t>
  </si>
  <si>
    <t>İCRA MÜD.</t>
  </si>
  <si>
    <t>MERKEZ</t>
  </si>
  <si>
    <t>AKYAZI</t>
  </si>
  <si>
    <t>FERİZLİ</t>
  </si>
  <si>
    <t>GEYVE</t>
  </si>
  <si>
    <t>HENDEK</t>
  </si>
  <si>
    <t>KARASU</t>
  </si>
  <si>
    <t>KAYNARCA</t>
  </si>
  <si>
    <t>KOCAALİ</t>
  </si>
  <si>
    <t>PAMUKOVA</t>
  </si>
  <si>
    <t>SAPANCA</t>
  </si>
  <si>
    <t xml:space="preserve"> </t>
  </si>
  <si>
    <t>BÜTÇE GİDERLERİNİN TÜRLERİNE GÖRE DAĞILIMI</t>
  </si>
  <si>
    <t>BÜTÇE GİDERLERİ</t>
  </si>
  <si>
    <t>HARCAMA TÜRÜ</t>
  </si>
  <si>
    <t>ORAN (%)</t>
  </si>
  <si>
    <t>CARİ HARCAMALAR</t>
  </si>
  <si>
    <t>YATIRIM HARCAMALARI</t>
  </si>
  <si>
    <t xml:space="preserve">TRANSFER HARCAMALARI </t>
  </si>
  <si>
    <t>TOPLAM HARCAMALAR</t>
  </si>
  <si>
    <t>Elektrik Giderleri</t>
  </si>
  <si>
    <t>Yakacak Giderleri</t>
  </si>
  <si>
    <t xml:space="preserve">Ulaştırma Giderleri </t>
  </si>
  <si>
    <t>MUHASEBE BİRİMİ ADI</t>
  </si>
  <si>
    <t>Akyazı Malmüdürlüğü</t>
  </si>
  <si>
    <t>Karapürçek Malmüdürlüğü</t>
  </si>
  <si>
    <t>Hendek Malmüdürlüğü</t>
  </si>
  <si>
    <t>Sapanca Malmüdürlüğü</t>
  </si>
  <si>
    <t>Pamukova Malmüdürlüğü</t>
  </si>
  <si>
    <t>Geyve Malmüdürlüğü</t>
  </si>
  <si>
    <t>Taraklı Malmüdürlüğü</t>
  </si>
  <si>
    <t>Kocaali Malmüdürlüğü</t>
  </si>
  <si>
    <t>Karasu Malmüdürlüğü</t>
  </si>
  <si>
    <t>Kaynarca Malmüdürlüğü</t>
  </si>
  <si>
    <t xml:space="preserve">Ferizli Malmüdürlüğü </t>
  </si>
  <si>
    <t>Söğütlü Malmüdürlüğü</t>
  </si>
  <si>
    <t>Adapazarı Malmüdürlüğü</t>
  </si>
  <si>
    <t>Erenler Malmüdürlüğü</t>
  </si>
  <si>
    <t>Serdivan Malmüdürlüğü</t>
  </si>
  <si>
    <t>Arifiye Malmüdürlüğü</t>
  </si>
  <si>
    <t>Muhasebe Müdürlüğü</t>
  </si>
  <si>
    <t>MUHASEBE BİRİMİ  ADI</t>
  </si>
  <si>
    <t>BÜTÇE GELİRLERİ</t>
  </si>
  <si>
    <t>GELİRLERİN GİDERLERİ KARŞILAMA ORANI (%)</t>
  </si>
  <si>
    <t>Deft.Muhasebe Müd.</t>
  </si>
  <si>
    <t>Karapürçek Malmüd.</t>
  </si>
  <si>
    <t>MAAŞ ÖDENEN PERSONEL VE YEVMİYE SAYILARI</t>
  </si>
  <si>
    <t>MUHASEBE BİRİMİNİN ADI</t>
  </si>
  <si>
    <t>MAAŞ ÖDENEN PERSONEL SAYISI</t>
  </si>
  <si>
    <t>YEVMİYE SAYISI</t>
  </si>
  <si>
    <t>ORAN</t>
  </si>
  <si>
    <t>(%)</t>
  </si>
  <si>
    <t>Deft. Muhasebe Müdürlüğü</t>
  </si>
  <si>
    <t>Saymanlık</t>
  </si>
  <si>
    <t>GELİR</t>
  </si>
  <si>
    <t>GİDER</t>
  </si>
  <si>
    <t>Tahakkuk</t>
  </si>
  <si>
    <t>Tahsilat</t>
  </si>
  <si>
    <t>Tah./Tahs.</t>
  </si>
  <si>
    <t xml:space="preserve">Mal ve </t>
  </si>
  <si>
    <t>Ödenen</t>
  </si>
  <si>
    <t>Personele</t>
  </si>
  <si>
    <t>Hazineye</t>
  </si>
  <si>
    <t>Sermayeye</t>
  </si>
  <si>
    <t>Adı</t>
  </si>
  <si>
    <t>Dönem</t>
  </si>
  <si>
    <t xml:space="preserve">Oranı   </t>
  </si>
  <si>
    <t>Hizmet</t>
  </si>
  <si>
    <t>Vergi ve Fon</t>
  </si>
  <si>
    <t>Ödenen Döner</t>
  </si>
  <si>
    <t>Aktarılan</t>
  </si>
  <si>
    <t>Alımları</t>
  </si>
  <si>
    <t>Payları</t>
  </si>
  <si>
    <t>Serm.Payları</t>
  </si>
  <si>
    <t>Miktar</t>
  </si>
  <si>
    <t>Tutar</t>
  </si>
  <si>
    <t>Kurumlar</t>
  </si>
  <si>
    <t>Döner</t>
  </si>
  <si>
    <t>Serm.Saym.</t>
  </si>
  <si>
    <t>Artış Or.</t>
  </si>
  <si>
    <t>Sakarya</t>
  </si>
  <si>
    <t>Üniv. Dön.</t>
  </si>
  <si>
    <t>YER</t>
  </si>
  <si>
    <t>Akyazı</t>
  </si>
  <si>
    <t>Geyve</t>
  </si>
  <si>
    <t>Hendek</t>
  </si>
  <si>
    <t>Karasu</t>
  </si>
  <si>
    <t>Kaynarca</t>
  </si>
  <si>
    <t>Kocaali</t>
  </si>
  <si>
    <t>Pamukova</t>
  </si>
  <si>
    <t>Taraklı</t>
  </si>
  <si>
    <t>Toplam</t>
  </si>
  <si>
    <t>Adapazarı</t>
  </si>
  <si>
    <t>Arifiye</t>
  </si>
  <si>
    <t>Sapanca</t>
  </si>
  <si>
    <t>Erenler</t>
  </si>
  <si>
    <t>Karapürçek</t>
  </si>
  <si>
    <t>Serdivan</t>
  </si>
  <si>
    <t>Ferizli</t>
  </si>
  <si>
    <t>Söğütlü</t>
  </si>
  <si>
    <t>Diğer Mal Satış Geliri</t>
  </si>
  <si>
    <t>Lojman kira geliri</t>
  </si>
  <si>
    <t>Ecrimisil geliri</t>
  </si>
  <si>
    <t>Diğer taşınmaz kira geliri</t>
  </si>
  <si>
    <t>İrtifak hakkı geliri</t>
  </si>
  <si>
    <t>Kullanma izni geliri</t>
  </si>
  <si>
    <t xml:space="preserve">Arazi satış </t>
  </si>
  <si>
    <t>Arsa satışı</t>
  </si>
  <si>
    <t>2/B Taşınmazlarının satış geliri</t>
  </si>
  <si>
    <t>MİLLİ EMLAK GELİRLERİ</t>
  </si>
  <si>
    <t>TAŞINMAZ SATIŞ BİLGİLERİ (2/B HARİÇ)</t>
  </si>
  <si>
    <t>İLÇE ADI</t>
  </si>
  <si>
    <t>ADEDİ</t>
  </si>
  <si>
    <t>YÜZÖLÇÜMÜ</t>
  </si>
  <si>
    <t>SATIŞ BEDELİ</t>
  </si>
  <si>
    <t>TAŞINIR SATIŞ BİLGİLERİ</t>
  </si>
  <si>
    <t>KİRALAMASI YAPILAN TAŞINMAZ BİLGİLERİ</t>
  </si>
  <si>
    <t>KİRA BEDELİ</t>
  </si>
  <si>
    <t>İRTİFAK HAKKI YAPILANLAR</t>
  </si>
  <si>
    <t>BEDELİ</t>
  </si>
  <si>
    <t>BİRİMLER</t>
  </si>
  <si>
    <t>VALİLİK ATAMALI</t>
  </si>
  <si>
    <t>BAKANLIK ATAMALI</t>
  </si>
  <si>
    <t>DOLU</t>
  </si>
  <si>
    <t>BOŞ</t>
  </si>
  <si>
    <t>MUHAKEMAT</t>
  </si>
  <si>
    <t>MUHASEBE</t>
  </si>
  <si>
    <t>MİLLİ EMLAK</t>
  </si>
  <si>
    <t>PERSONEL</t>
  </si>
  <si>
    <t>TARAKLI</t>
  </si>
  <si>
    <t>SÖĞÜTLÜ</t>
  </si>
  <si>
    <t>KARAPÜRÇEK</t>
  </si>
  <si>
    <t>ADAPAZARI</t>
  </si>
  <si>
    <t>ARİFİYE</t>
  </si>
  <si>
    <t>ERENLER</t>
  </si>
  <si>
    <t>SERDİVAN</t>
  </si>
  <si>
    <t>DOLU BAKANLIK ATAMALI</t>
  </si>
  <si>
    <t>TOPLAM DOLU KADRO</t>
  </si>
  <si>
    <t>TOPLAM BOŞ KADRO</t>
  </si>
  <si>
    <t xml:space="preserve">TAHSİSLİ KADRO </t>
  </si>
  <si>
    <t>UNVAN BAZINDA PERSONEL DURUMU</t>
  </si>
  <si>
    <t>UNVANLAR</t>
  </si>
  <si>
    <t xml:space="preserve">PERSONEL </t>
  </si>
  <si>
    <t>DEFTERDAR</t>
  </si>
  <si>
    <t> 1</t>
  </si>
  <si>
    <t>DEFTERDAR YARIMCISI</t>
  </si>
  <si>
    <t>MÜDÜR</t>
  </si>
  <si>
    <t> 13</t>
  </si>
  <si>
    <t>MÜDÜR YARDIMCISI</t>
  </si>
  <si>
    <t> 3</t>
  </si>
  <si>
    <t> 9</t>
  </si>
  <si>
    <t>MÜŞ.HAZİNE AVUKATI</t>
  </si>
  <si>
    <t>HAZİNE AVUKATI</t>
  </si>
  <si>
    <t> 6</t>
  </si>
  <si>
    <t>DEFTERDARLIK UZMANI (DY)</t>
  </si>
  <si>
    <t>DEFTERDARLIK UZMANI</t>
  </si>
  <si>
    <t> 5</t>
  </si>
  <si>
    <t>DEFT.UZMAN YARDIMCISI</t>
  </si>
  <si>
    <t>MÜHENDİS</t>
  </si>
  <si>
    <t>ARAŞTIRMACI</t>
  </si>
  <si>
    <t>ŞEF</t>
  </si>
  <si>
    <t> 4</t>
  </si>
  <si>
    <t> 7</t>
  </si>
  <si>
    <t>V.H.K.İ</t>
  </si>
  <si>
    <t> 65</t>
  </si>
  <si>
    <t>MEMUR</t>
  </si>
  <si>
    <t>PROGRAMCI</t>
  </si>
  <si>
    <t>TEKNİSYEN</t>
  </si>
  <si>
    <t>VEZNEDAR</t>
  </si>
  <si>
    <t>ŞOFÖR</t>
  </si>
  <si>
    <t>HİZMETLİ</t>
  </si>
  <si>
    <t>BEKÇİ</t>
  </si>
  <si>
    <t>KALORİFERCİ</t>
  </si>
  <si>
    <t>SÖZLEŞMELİ PERSONEL</t>
  </si>
  <si>
    <t>GENEL TOPLAM</t>
  </si>
  <si>
    <t>Hazine Bazlı
Yüzölçümü (m²)</t>
  </si>
  <si>
    <t>Yüzölçümü (m²)</t>
  </si>
  <si>
    <t>Taşınmaz Adedi</t>
  </si>
  <si>
    <t>TAŞINMAZ TESPİT İSTATİSTİĞİ</t>
  </si>
  <si>
    <t>Tespit Adedi</t>
  </si>
  <si>
    <t>Tespit Edilen
Taşınmaz Adedi</t>
  </si>
  <si>
    <r>
      <t>İşgal Edilen Alan (m</t>
    </r>
    <r>
      <rPr>
        <b/>
        <sz val="8"/>
        <color rgb="FF000000"/>
        <rFont val="Times New Roman"/>
        <family val="1"/>
        <charset val="162"/>
      </rPr>
      <t>2</t>
    </r>
    <r>
      <rPr>
        <b/>
        <sz val="11"/>
        <color rgb="FF000000"/>
        <rFont val="Times New Roman"/>
        <family val="1"/>
        <charset val="162"/>
      </rPr>
      <t>)</t>
    </r>
  </si>
  <si>
    <t>TAŞINMAZ MALLAR BİLGİ FORMU(2/B HARİÇ)</t>
  </si>
  <si>
    <t>Taşınmaz Sayısı</t>
  </si>
  <si>
    <t>2/B Hariç İratlı
Taşınmaz Sayısı</t>
  </si>
  <si>
    <t>İşgal Edilen
 Alan</t>
  </si>
  <si>
    <t>Ecrimisil Bedeli</t>
  </si>
  <si>
    <t>Ecrimisil
Adet</t>
  </si>
  <si>
    <t>Diğer çeşitli taşınır
 satış geliri</t>
  </si>
  <si>
    <t>Merkez
İlçeler</t>
  </si>
  <si>
    <t>Ferizli Malmüdürlüğü</t>
  </si>
  <si>
    <t>PERSONEL HARCAMALARI</t>
  </si>
  <si>
    <t>DOLU VALİLİK ATAMALI</t>
  </si>
  <si>
    <t>KARASU MİLE</t>
  </si>
  <si>
    <t>ÇOCUK MAH.</t>
  </si>
  <si>
    <t>İCRA MAHK.</t>
  </si>
  <si>
    <t>AİLE
 MAHK.</t>
  </si>
  <si>
    <t>İŞ MAHK.</t>
  </si>
  <si>
    <t>GELİRLERİN  İL TOPLAM GELİRİ İÇİNDEKİ PAYI(%)**</t>
  </si>
  <si>
    <t>GELİRLERİN  İL TOPLAM GELİRİ İÇİNDEKİ PAYI(%)*</t>
  </si>
  <si>
    <t xml:space="preserve">                             CARİ HARCAMALAR</t>
  </si>
  <si>
    <t>Tarım Arazileri Satış Gelirleri (6292/12 Md.)</t>
  </si>
  <si>
    <t>Toplam:</t>
  </si>
  <si>
    <t>2/B TAŞINMAZ BİLGİ FORMU</t>
  </si>
  <si>
    <t xml:space="preserve"> TAŞINMAZ MALLAR BİLGİ FORMU (2/B DAHİL)</t>
  </si>
  <si>
    <t xml:space="preserve">                                         DÖNER SERMAYE İŞLEMLERİ</t>
  </si>
  <si>
    <t xml:space="preserve">                                                                HAZİNE DAVALARI  VE SONUÇLANAN DAVA VE İCRA SAYISI</t>
  </si>
  <si>
    <t xml:space="preserve">          BÜTÇE GİDERLERİNİN BİRİMLERE GÖRE DAĞILIMI</t>
  </si>
  <si>
    <t xml:space="preserve">                                                                           AYRINTILI ECRİMİSİL İSTATİSTİĞİ</t>
  </si>
  <si>
    <t xml:space="preserve">                    DOLU BOŞ KADRO DURUMU</t>
  </si>
  <si>
    <t>_</t>
  </si>
  <si>
    <t>ARALIK 2016</t>
  </si>
  <si>
    <t>ARALIK 2017</t>
  </si>
  <si>
    <t xml:space="preserve">MERKEZ VE BAĞLI İLÇELERDE HAZİNE İLE İLGİLİ DAVALARIN MAHKEMELERE GÖRE DAĞILIMI (ARALIK 2017 )
</t>
  </si>
  <si>
    <t xml:space="preserve">                        GELİRLERİN GİDERLERİ KARŞILAMA VE İL TOPLAM GELİRİ İÇİNDEKİ ORANI (ARALIK 2016 - ARALIK 2017)</t>
  </si>
  <si>
    <t>*2016 yılı aralık ayı Sakarya ili merkezi yönetim bütçe gelirleri tahsilatı (kümülatif):</t>
  </si>
  <si>
    <t>*2017 yılı aralık ayı Sakarya ili merkezi yönetim bütçe gelirleri tahsilatı (kümülatif):</t>
  </si>
  <si>
    <t>ARALIK</t>
  </si>
  <si>
    <t xml:space="preserve">                                                               MİLLİ EMLAK GELİRLERİ TABLOSU (ARALIK 2017)</t>
  </si>
  <si>
    <t>Sakarya (2886/45)</t>
  </si>
  <si>
    <t>Sakarya (4706/4C)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</si>
</sst>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T_L_-;\-* #,##0.00\ _T_L_-;_-* &quot;-&quot;??\ _T_L_-;_-@_-"/>
    <numFmt numFmtId="164" formatCode="_-* #,##0.00\ _₺_-;\-* #,##0.00\ _₺_-;_-* &quot;-&quot;??\ _₺_-;_-@_-"/>
    <numFmt numFmtId="165" formatCode="_-* #,##0\ _T_L_-;\-* #,##0\ _T_L_-;_-* &quot;-&quot;??\ _T_L_-;_-@_-"/>
    <numFmt numFmtId="166" formatCode="#,##0.00;[Red]#,##0.00"/>
  </numFmts>
  <fonts count="54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rgb="FF002060"/>
      <name val="Times New Roman"/>
      <family val="1"/>
      <charset val="162"/>
    </font>
    <font>
      <b/>
      <sz val="12"/>
      <color rgb="FF002060"/>
      <name val="Times New Roman"/>
      <family val="1"/>
      <charset val="162"/>
    </font>
    <font>
      <b/>
      <sz val="11"/>
      <color rgb="FF002060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11"/>
      <color rgb="FF002060"/>
      <name val="Calibri"/>
      <family val="2"/>
      <charset val="162"/>
    </font>
    <font>
      <b/>
      <sz val="11"/>
      <color rgb="FF7030A0"/>
      <name val="Calibri"/>
      <family val="2"/>
      <charset val="162"/>
    </font>
    <font>
      <sz val="11"/>
      <name val="Times New Roman"/>
      <family val="1"/>
      <charset val="162"/>
    </font>
    <font>
      <b/>
      <sz val="8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Calibri"/>
      <family val="2"/>
      <charset val="162"/>
    </font>
    <font>
      <b/>
      <sz val="12"/>
      <color rgb="FF000080"/>
      <name val="Times New Roman"/>
      <family val="1"/>
      <charset val="162"/>
    </font>
    <font>
      <sz val="12"/>
      <color rgb="FF002060"/>
      <name val="Times New Roman"/>
      <family val="1"/>
      <charset val="162"/>
    </font>
    <font>
      <b/>
      <sz val="12"/>
      <color rgb="FF7030A0"/>
      <name val="Times New Roman"/>
      <family val="1"/>
      <charset val="162"/>
    </font>
    <font>
      <sz val="12"/>
      <name val="Times New Roman"/>
      <family val="1"/>
    </font>
    <font>
      <sz val="12"/>
      <color rgb="FF7030A0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2"/>
      <color rgb="FF333333"/>
      <name val="Arial"/>
      <family val="2"/>
      <charset val="162"/>
    </font>
    <font>
      <sz val="10"/>
      <color rgb="FF333333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2"/>
      <color rgb="FF333333"/>
      <name val="Arial"/>
      <family val="2"/>
      <charset val="162"/>
    </font>
    <font>
      <sz val="11"/>
      <name val="Times New Roman"/>
      <family val="1"/>
    </font>
    <font>
      <sz val="12"/>
      <color rgb="FF292727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2"/>
      <color rgb="FF333333"/>
      <name val="Times New Roman"/>
      <family val="1"/>
      <charset val="162"/>
    </font>
    <font>
      <b/>
      <sz val="12"/>
      <color rgb="FF333333"/>
      <name val="Times New Roman"/>
      <family val="1"/>
      <charset val="162"/>
    </font>
    <font>
      <sz val="12"/>
      <color theme="1"/>
      <name val="Arial"/>
      <family val="2"/>
      <charset val="162"/>
    </font>
    <font>
      <b/>
      <sz val="11"/>
      <name val="Times New Roman"/>
      <family val="1"/>
    </font>
    <font>
      <sz val="12"/>
      <color rgb="FF000080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2"/>
      <color rgb="FF000080"/>
      <name val="Arial"/>
      <family val="2"/>
      <charset val="162"/>
    </font>
    <font>
      <b/>
      <sz val="11"/>
      <color rgb="FF000080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Times New Roman"/>
      <family val="1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rgb="FFFFFFFF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0080"/>
      </bottom>
      <diagonal/>
    </border>
    <border>
      <left style="medium">
        <color indexed="64"/>
      </left>
      <right style="thin">
        <color indexed="64"/>
      </right>
      <top style="medium">
        <color rgb="FF00008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80"/>
      </left>
      <right/>
      <top/>
      <bottom/>
      <diagonal/>
    </border>
    <border>
      <left style="medium">
        <color rgb="FF000080"/>
      </left>
      <right/>
      <top/>
      <bottom style="medium">
        <color rgb="FF00008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164" fontId="32" fillId="0" borderId="0" applyFont="0" applyFill="0" applyBorder="0" applyAlignment="0" applyProtection="0"/>
  </cellStyleXfs>
  <cellXfs count="327">
    <xf numFmtId="0" fontId="0" fillId="0" borderId="0" xfId="0"/>
    <xf numFmtId="0" fontId="2" fillId="0" borderId="4" xfId="0" applyFont="1" applyBorder="1" applyAlignment="1">
      <alignment vertical="center" wrapText="1"/>
    </xf>
    <xf numFmtId="0" fontId="8" fillId="0" borderId="0" xfId="0" applyFont="1"/>
    <xf numFmtId="0" fontId="10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/>
    <xf numFmtId="0" fontId="2" fillId="0" borderId="18" xfId="1" applyFont="1" applyBorder="1"/>
    <xf numFmtId="4" fontId="2" fillId="0" borderId="18" xfId="1" applyNumberFormat="1" applyFont="1" applyBorder="1"/>
    <xf numFmtId="0" fontId="2" fillId="0" borderId="18" xfId="1" applyFont="1" applyBorder="1" applyAlignment="1">
      <alignment horizontal="center"/>
    </xf>
    <xf numFmtId="3" fontId="2" fillId="0" borderId="18" xfId="1" applyNumberFormat="1" applyFont="1" applyBorder="1" applyAlignment="1">
      <alignment horizontal="center"/>
    </xf>
    <xf numFmtId="3" fontId="2" fillId="0" borderId="18" xfId="1" applyNumberFormat="1" applyFont="1" applyBorder="1"/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" fillId="2" borderId="0" xfId="0" applyFont="1" applyFill="1"/>
    <xf numFmtId="0" fontId="16" fillId="2" borderId="3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vertical="center"/>
    </xf>
    <xf numFmtId="0" fontId="13" fillId="3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4" fontId="13" fillId="0" borderId="4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vertical="center" wrapText="1"/>
    </xf>
    <xf numFmtId="0" fontId="16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0" fillId="0" borderId="24" xfId="0" applyBorder="1"/>
    <xf numFmtId="0" fontId="0" fillId="0" borderId="0" xfId="0" applyBorder="1"/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0" fillId="0" borderId="0" xfId="0" applyAlignment="1"/>
    <xf numFmtId="0" fontId="15" fillId="4" borderId="3" xfId="0" applyFont="1" applyFill="1" applyBorder="1" applyAlignment="1">
      <alignment vertical="center"/>
    </xf>
    <xf numFmtId="0" fontId="15" fillId="4" borderId="4" xfId="0" applyFont="1" applyFill="1" applyBorder="1" applyAlignment="1">
      <alignment vertical="center"/>
    </xf>
    <xf numFmtId="0" fontId="23" fillId="4" borderId="1" xfId="0" applyFont="1" applyFill="1" applyBorder="1" applyAlignment="1">
      <alignment horizontal="center"/>
    </xf>
    <xf numFmtId="49" fontId="24" fillId="4" borderId="2" xfId="0" applyNumberFormat="1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vertical="center"/>
    </xf>
    <xf numFmtId="0" fontId="25" fillId="3" borderId="3" xfId="0" applyFont="1" applyFill="1" applyBorder="1" applyAlignment="1">
      <alignment vertical="center"/>
    </xf>
    <xf numFmtId="0" fontId="26" fillId="2" borderId="0" xfId="0" applyFont="1" applyFill="1" applyAlignment="1">
      <alignment vertical="center"/>
    </xf>
    <xf numFmtId="0" fontId="3" fillId="4" borderId="6" xfId="0" applyFont="1" applyFill="1" applyBorder="1" applyAlignment="1">
      <alignment vertical="center"/>
    </xf>
    <xf numFmtId="4" fontId="0" fillId="0" borderId="0" xfId="0" applyNumberFormat="1"/>
    <xf numFmtId="4" fontId="1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4" borderId="14" xfId="0" applyFont="1" applyFill="1" applyBorder="1" applyAlignment="1">
      <alignment vertical="center"/>
    </xf>
    <xf numFmtId="0" fontId="6" fillId="4" borderId="1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vertical="center"/>
    </xf>
    <xf numFmtId="0" fontId="25" fillId="2" borderId="7" xfId="0" applyFont="1" applyFill="1" applyBorder="1" applyAlignment="1">
      <alignment vertical="center"/>
    </xf>
    <xf numFmtId="3" fontId="0" fillId="0" borderId="0" xfId="0" applyNumberFormat="1"/>
    <xf numFmtId="3" fontId="20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18" xfId="0" applyBorder="1"/>
    <xf numFmtId="4" fontId="0" fillId="0" borderId="18" xfId="0" applyNumberFormat="1" applyBorder="1"/>
    <xf numFmtId="0" fontId="4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49" fontId="33" fillId="6" borderId="18" xfId="0" applyNumberFormat="1" applyFont="1" applyFill="1" applyBorder="1" applyAlignment="1">
      <alignment horizontal="left"/>
    </xf>
    <xf numFmtId="49" fontId="33" fillId="7" borderId="18" xfId="0" applyNumberFormat="1" applyFont="1" applyFill="1" applyBorder="1" applyAlignment="1">
      <alignment horizontal="left"/>
    </xf>
    <xf numFmtId="0" fontId="3" fillId="0" borderId="18" xfId="0" applyFont="1" applyBorder="1" applyAlignment="1">
      <alignment vertical="center" wrapText="1"/>
    </xf>
    <xf numFmtId="0" fontId="36" fillId="0" borderId="0" xfId="0" applyFont="1"/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3" fillId="4" borderId="16" xfId="0" applyFont="1" applyFill="1" applyBorder="1" applyAlignment="1">
      <alignment horizontal="center"/>
    </xf>
    <xf numFmtId="0" fontId="40" fillId="0" borderId="0" xfId="0" applyFont="1"/>
    <xf numFmtId="0" fontId="40" fillId="0" borderId="0" xfId="0" applyFont="1" applyAlignment="1">
      <alignment horizontal="center"/>
    </xf>
    <xf numFmtId="0" fontId="41" fillId="0" borderId="0" xfId="0" applyFont="1"/>
    <xf numFmtId="0" fontId="40" fillId="0" borderId="0" xfId="0" applyFont="1" applyBorder="1"/>
    <xf numFmtId="0" fontId="0" fillId="0" borderId="0" xfId="0" applyAlignment="1">
      <alignment horizontal="left"/>
    </xf>
    <xf numFmtId="0" fontId="25" fillId="2" borderId="18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165" fontId="35" fillId="9" borderId="18" xfId="2" applyNumberFormat="1" applyFont="1" applyFill="1" applyBorder="1" applyAlignment="1">
      <alignment horizontal="right"/>
    </xf>
    <xf numFmtId="49" fontId="37" fillId="9" borderId="18" xfId="0" applyNumberFormat="1" applyFont="1" applyFill="1" applyBorder="1" applyAlignment="1">
      <alignment horizontal="left"/>
    </xf>
    <xf numFmtId="0" fontId="44" fillId="0" borderId="18" xfId="0" applyFont="1" applyBorder="1"/>
    <xf numFmtId="4" fontId="44" fillId="0" borderId="18" xfId="0" applyNumberFormat="1" applyFont="1" applyBorder="1"/>
    <xf numFmtId="0" fontId="44" fillId="0" borderId="18" xfId="0" applyFont="1" applyBorder="1" applyAlignment="1">
      <alignment horizontal="center"/>
    </xf>
    <xf numFmtId="4" fontId="33" fillId="7" borderId="18" xfId="1" applyNumberFormat="1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7" fillId="4" borderId="6" xfId="0" applyFont="1" applyFill="1" applyBorder="1" applyAlignment="1">
      <alignment vertical="center"/>
    </xf>
    <xf numFmtId="0" fontId="7" fillId="4" borderId="31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165" fontId="34" fillId="6" borderId="18" xfId="2" applyNumberFormat="1" applyFont="1" applyFill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8" xfId="0" applyFont="1" applyBorder="1" applyAlignment="1">
      <alignment horizontal="center" vertical="center" wrapText="1"/>
    </xf>
    <xf numFmtId="165" fontId="33" fillId="7" borderId="18" xfId="2" applyNumberFormat="1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7" fillId="0" borderId="14" xfId="0" applyFont="1" applyBorder="1" applyAlignment="1">
      <alignment horizontal="center" vertical="center"/>
    </xf>
    <xf numFmtId="4" fontId="22" fillId="0" borderId="18" xfId="0" applyNumberFormat="1" applyFont="1" applyFill="1" applyBorder="1" applyAlignment="1">
      <alignment vertical="center"/>
    </xf>
    <xf numFmtId="0" fontId="46" fillId="0" borderId="15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25" fillId="4" borderId="33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4" fontId="25" fillId="3" borderId="4" xfId="0" applyNumberFormat="1" applyFont="1" applyFill="1" applyBorder="1" applyAlignment="1">
      <alignment horizontal="center" vertical="center"/>
    </xf>
    <xf numFmtId="0" fontId="23" fillId="4" borderId="49" xfId="0" applyFont="1" applyFill="1" applyBorder="1" applyAlignment="1">
      <alignment horizontal="center" vertical="center" wrapText="1"/>
    </xf>
    <xf numFmtId="4" fontId="44" fillId="0" borderId="18" xfId="0" applyNumberFormat="1" applyFont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4" fontId="20" fillId="0" borderId="18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4" fontId="0" fillId="8" borderId="18" xfId="0" applyNumberFormat="1" applyFont="1" applyFill="1" applyBorder="1" applyAlignment="1">
      <alignment horizontal="center" vertical="center"/>
    </xf>
    <xf numFmtId="4" fontId="44" fillId="0" borderId="18" xfId="0" applyNumberFormat="1" applyFont="1" applyBorder="1" applyAlignment="1">
      <alignment vertical="center"/>
    </xf>
    <xf numFmtId="3" fontId="44" fillId="0" borderId="18" xfId="0" applyNumberFormat="1" applyFont="1" applyBorder="1" applyAlignment="1">
      <alignment horizontal="center"/>
    </xf>
    <xf numFmtId="165" fontId="4" fillId="4" borderId="18" xfId="0" applyNumberFormat="1" applyFont="1" applyFill="1" applyBorder="1" applyAlignment="1">
      <alignment horizontal="right"/>
    </xf>
    <xf numFmtId="3" fontId="44" fillId="0" borderId="18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horizontal="center" vertical="center" wrapText="1"/>
    </xf>
    <xf numFmtId="4" fontId="22" fillId="0" borderId="18" xfId="0" applyNumberFormat="1" applyFont="1" applyBorder="1" applyAlignment="1">
      <alignment horizontal="center" vertical="center" wrapText="1"/>
    </xf>
    <xf numFmtId="4" fontId="24" fillId="4" borderId="27" xfId="0" applyNumberFormat="1" applyFont="1" applyFill="1" applyBorder="1" applyAlignment="1">
      <alignment horizontal="center" vertical="center"/>
    </xf>
    <xf numFmtId="4" fontId="24" fillId="4" borderId="28" xfId="0" applyNumberFormat="1" applyFont="1" applyFill="1" applyBorder="1" applyAlignment="1">
      <alignment horizontal="center" vertical="center"/>
    </xf>
    <xf numFmtId="4" fontId="24" fillId="4" borderId="30" xfId="0" applyNumberFormat="1" applyFont="1" applyFill="1" applyBorder="1" applyAlignment="1">
      <alignment horizontal="center" vertical="center"/>
    </xf>
    <xf numFmtId="166" fontId="24" fillId="4" borderId="45" xfId="0" applyNumberFormat="1" applyFont="1" applyFill="1" applyBorder="1" applyAlignment="1">
      <alignment horizontal="center" vertical="center"/>
    </xf>
    <xf numFmtId="4" fontId="45" fillId="4" borderId="45" xfId="0" applyNumberFormat="1" applyFont="1" applyFill="1" applyBorder="1" applyAlignment="1">
      <alignment horizontal="center" vertical="center"/>
    </xf>
    <xf numFmtId="4" fontId="52" fillId="4" borderId="28" xfId="0" applyNumberFormat="1" applyFont="1" applyFill="1" applyBorder="1" applyAlignment="1">
      <alignment horizontal="center" vertical="center"/>
    </xf>
    <xf numFmtId="4" fontId="30" fillId="4" borderId="28" xfId="0" applyNumberFormat="1" applyFont="1" applyFill="1" applyBorder="1" applyAlignment="1">
      <alignment horizontal="center" vertical="center"/>
    </xf>
    <xf numFmtId="4" fontId="52" fillId="4" borderId="18" xfId="0" applyNumberFormat="1" applyFont="1" applyFill="1" applyBorder="1" applyAlignment="1">
      <alignment horizontal="center" vertical="center"/>
    </xf>
    <xf numFmtId="4" fontId="52" fillId="4" borderId="45" xfId="0" applyNumberFormat="1" applyFont="1" applyFill="1" applyBorder="1" applyAlignment="1">
      <alignment horizontal="center" vertical="center"/>
    </xf>
    <xf numFmtId="3" fontId="52" fillId="4" borderId="45" xfId="0" applyNumberFormat="1" applyFont="1" applyFill="1" applyBorder="1" applyAlignment="1">
      <alignment horizontal="center" vertical="center"/>
    </xf>
    <xf numFmtId="3" fontId="52" fillId="4" borderId="48" xfId="0" applyNumberFormat="1" applyFont="1" applyFill="1" applyBorder="1" applyAlignment="1">
      <alignment horizontal="center" vertical="center"/>
    </xf>
    <xf numFmtId="4" fontId="52" fillId="4" borderId="29" xfId="0" applyNumberFormat="1" applyFont="1" applyFill="1" applyBorder="1" applyAlignment="1">
      <alignment horizontal="center" vertical="center"/>
    </xf>
    <xf numFmtId="4" fontId="25" fillId="0" borderId="51" xfId="0" applyNumberFormat="1" applyFont="1" applyFill="1" applyBorder="1" applyAlignment="1">
      <alignment horizontal="center" vertical="center"/>
    </xf>
    <xf numFmtId="4" fontId="22" fillId="0" borderId="45" xfId="0" applyNumberFormat="1" applyFont="1" applyFill="1" applyBorder="1" applyAlignment="1">
      <alignment horizontal="center" vertical="center"/>
    </xf>
    <xf numFmtId="4" fontId="22" fillId="0" borderId="30" xfId="0" applyNumberFormat="1" applyFont="1" applyFill="1" applyBorder="1" applyAlignment="1">
      <alignment horizontal="center" vertical="center"/>
    </xf>
    <xf numFmtId="4" fontId="22" fillId="0" borderId="45" xfId="0" applyNumberFormat="1" applyFont="1" applyBorder="1" applyAlignment="1">
      <alignment horizontal="center" vertical="center"/>
    </xf>
    <xf numFmtId="4" fontId="22" fillId="0" borderId="30" xfId="0" applyNumberFormat="1" applyFont="1" applyBorder="1" applyAlignment="1">
      <alignment horizontal="center" vertical="center"/>
    </xf>
    <xf numFmtId="4" fontId="22" fillId="0" borderId="52" xfId="0" applyNumberFormat="1" applyFont="1" applyBorder="1" applyAlignment="1">
      <alignment horizontal="center" vertical="center"/>
    </xf>
    <xf numFmtId="4" fontId="22" fillId="0" borderId="53" xfId="0" applyNumberFormat="1" applyFont="1" applyBorder="1" applyAlignment="1">
      <alignment horizontal="center" vertical="center"/>
    </xf>
    <xf numFmtId="4" fontId="22" fillId="0" borderId="18" xfId="0" applyNumberFormat="1" applyFont="1" applyBorder="1" applyAlignment="1">
      <alignment horizontal="center" vertical="center"/>
    </xf>
    <xf numFmtId="4" fontId="22" fillId="0" borderId="27" xfId="0" applyNumberFormat="1" applyFont="1" applyBorder="1" applyAlignment="1">
      <alignment horizontal="center" vertical="center"/>
    </xf>
    <xf numFmtId="4" fontId="25" fillId="0" borderId="33" xfId="0" applyNumberFormat="1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/>
    </xf>
    <xf numFmtId="4" fontId="25" fillId="0" borderId="1" xfId="0" applyNumberFormat="1" applyFont="1" applyBorder="1" applyAlignment="1">
      <alignment horizontal="center" vertical="center"/>
    </xf>
    <xf numFmtId="4" fontId="25" fillId="0" borderId="1" xfId="0" applyNumberFormat="1" applyFont="1" applyFill="1" applyBorder="1" applyAlignment="1">
      <alignment horizontal="center" vertical="center"/>
    </xf>
    <xf numFmtId="4" fontId="25" fillId="0" borderId="54" xfId="0" applyNumberFormat="1" applyFont="1" applyBorder="1" applyAlignment="1">
      <alignment horizontal="center" vertical="center"/>
    </xf>
    <xf numFmtId="4" fontId="22" fillId="4" borderId="45" xfId="0" applyNumberFormat="1" applyFont="1" applyFill="1" applyBorder="1" applyAlignment="1">
      <alignment horizontal="center" vertical="center"/>
    </xf>
    <xf numFmtId="4" fontId="22" fillId="4" borderId="30" xfId="0" applyNumberFormat="1" applyFont="1" applyFill="1" applyBorder="1" applyAlignment="1">
      <alignment horizontal="center" vertical="center"/>
    </xf>
    <xf numFmtId="4" fontId="25" fillId="4" borderId="3" xfId="0" applyNumberFormat="1" applyFont="1" applyFill="1" applyBorder="1" applyAlignment="1">
      <alignment horizontal="center" vertical="center"/>
    </xf>
    <xf numFmtId="4" fontId="25" fillId="4" borderId="23" xfId="0" applyNumberFormat="1" applyFont="1" applyFill="1" applyBorder="1" applyAlignment="1">
      <alignment horizontal="center" vertical="center" wrapText="1"/>
    </xf>
    <xf numFmtId="4" fontId="25" fillId="4" borderId="18" xfId="0" applyNumberFormat="1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51" fillId="0" borderId="55" xfId="0" applyFont="1" applyBorder="1" applyAlignment="1">
      <alignment horizontal="center"/>
    </xf>
    <xf numFmtId="1" fontId="50" fillId="0" borderId="18" xfId="0" applyNumberFormat="1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50" fillId="0" borderId="27" xfId="0" applyFont="1" applyFill="1" applyBorder="1" applyAlignment="1">
      <alignment horizontal="center"/>
    </xf>
    <xf numFmtId="0" fontId="51" fillId="0" borderId="18" xfId="0" applyFont="1" applyFill="1" applyBorder="1" applyAlignment="1">
      <alignment horizontal="center"/>
    </xf>
    <xf numFmtId="0" fontId="51" fillId="0" borderId="23" xfId="0" applyFont="1" applyBorder="1" applyAlignment="1">
      <alignment horizontal="center"/>
    </xf>
    <xf numFmtId="165" fontId="34" fillId="6" borderId="18" xfId="2" applyNumberFormat="1" applyFont="1" applyFill="1" applyBorder="1" applyAlignment="1">
      <alignment horizontal="right"/>
    </xf>
    <xf numFmtId="43" fontId="34" fillId="6" borderId="18" xfId="2" applyNumberFormat="1" applyFont="1" applyFill="1" applyBorder="1" applyAlignment="1">
      <alignment horizontal="right"/>
    </xf>
    <xf numFmtId="165" fontId="34" fillId="7" borderId="18" xfId="2" applyNumberFormat="1" applyFont="1" applyFill="1" applyBorder="1" applyAlignment="1">
      <alignment horizontal="right"/>
    </xf>
    <xf numFmtId="43" fontId="34" fillId="7" borderId="18" xfId="2" applyNumberFormat="1" applyFont="1" applyFill="1" applyBorder="1" applyAlignment="1">
      <alignment horizontal="right"/>
    </xf>
    <xf numFmtId="165" fontId="42" fillId="6" borderId="18" xfId="2" applyNumberFormat="1" applyFont="1" applyFill="1" applyBorder="1" applyAlignment="1">
      <alignment horizontal="left" vertical="center" wrapText="1"/>
    </xf>
    <xf numFmtId="43" fontId="42" fillId="6" borderId="18" xfId="2" applyNumberFormat="1" applyFont="1" applyFill="1" applyBorder="1" applyAlignment="1">
      <alignment horizontal="left" vertical="center" wrapText="1"/>
    </xf>
    <xf numFmtId="165" fontId="42" fillId="7" borderId="18" xfId="2" applyNumberFormat="1" applyFont="1" applyFill="1" applyBorder="1" applyAlignment="1">
      <alignment horizontal="left" vertical="center" wrapText="1"/>
    </xf>
    <xf numFmtId="43" fontId="42" fillId="7" borderId="18" xfId="2" applyNumberFormat="1" applyFont="1" applyFill="1" applyBorder="1" applyAlignment="1">
      <alignment horizontal="left" vertical="center" wrapText="1"/>
    </xf>
    <xf numFmtId="165" fontId="43" fillId="7" borderId="18" xfId="2" applyNumberFormat="1" applyFont="1" applyFill="1" applyBorder="1" applyAlignment="1">
      <alignment horizontal="left" vertical="center"/>
    </xf>
    <xf numFmtId="43" fontId="43" fillId="7" borderId="18" xfId="2" applyNumberFormat="1" applyFont="1" applyFill="1" applyBorder="1" applyAlignment="1">
      <alignment horizontal="right" vertical="center"/>
    </xf>
    <xf numFmtId="165" fontId="43" fillId="7" borderId="18" xfId="2" applyNumberFormat="1" applyFont="1" applyFill="1" applyBorder="1" applyAlignment="1">
      <alignment horizontal="right" vertical="center"/>
    </xf>
    <xf numFmtId="3" fontId="42" fillId="6" borderId="18" xfId="0" applyNumberFormat="1" applyFont="1" applyFill="1" applyBorder="1" applyAlignment="1">
      <alignment horizontal="center" vertical="center"/>
    </xf>
    <xf numFmtId="3" fontId="42" fillId="7" borderId="18" xfId="0" applyNumberFormat="1" applyFont="1" applyFill="1" applyBorder="1" applyAlignment="1">
      <alignment horizontal="center" vertical="center"/>
    </xf>
    <xf numFmtId="3" fontId="42" fillId="6" borderId="18" xfId="0" applyNumberFormat="1" applyFont="1" applyFill="1" applyBorder="1" applyAlignment="1">
      <alignment horizontal="center"/>
    </xf>
    <xf numFmtId="43" fontId="42" fillId="6" borderId="18" xfId="2" applyNumberFormat="1" applyFont="1" applyFill="1" applyBorder="1" applyAlignment="1">
      <alignment horizontal="center"/>
    </xf>
    <xf numFmtId="3" fontId="42" fillId="7" borderId="18" xfId="0" applyNumberFormat="1" applyFont="1" applyFill="1" applyBorder="1" applyAlignment="1">
      <alignment horizontal="center"/>
    </xf>
    <xf numFmtId="43" fontId="42" fillId="7" borderId="18" xfId="2" applyNumberFormat="1" applyFont="1" applyFill="1" applyBorder="1" applyAlignment="1">
      <alignment horizontal="center"/>
    </xf>
    <xf numFmtId="0" fontId="43" fillId="9" borderId="18" xfId="2" applyNumberFormat="1" applyFont="1" applyFill="1" applyBorder="1" applyAlignment="1">
      <alignment horizontal="center"/>
    </xf>
    <xf numFmtId="2" fontId="43" fillId="9" borderId="18" xfId="2" applyNumberFormat="1" applyFont="1" applyFill="1" applyBorder="1" applyAlignment="1">
      <alignment horizontal="center"/>
    </xf>
    <xf numFmtId="4" fontId="0" fillId="0" borderId="18" xfId="0" applyNumberFormat="1" applyFill="1" applyBorder="1" applyAlignment="1">
      <alignment vertical="center"/>
    </xf>
    <xf numFmtId="4" fontId="0" fillId="0" borderId="18" xfId="0" applyNumberFormat="1" applyFill="1" applyBorder="1" applyAlignment="1">
      <alignment horizontal="right" vertical="center"/>
    </xf>
    <xf numFmtId="4" fontId="32" fillId="0" borderId="18" xfId="0" applyNumberFormat="1" applyFont="1" applyFill="1" applyBorder="1" applyAlignment="1">
      <alignment horizontal="right" vertical="center"/>
    </xf>
    <xf numFmtId="4" fontId="0" fillId="8" borderId="18" xfId="0" applyNumberFormat="1" applyFill="1" applyBorder="1" applyAlignment="1">
      <alignment horizontal="right" vertical="center" wrapText="1"/>
    </xf>
    <xf numFmtId="4" fontId="0" fillId="8" borderId="18" xfId="0" applyNumberFormat="1" applyFill="1" applyBorder="1" applyAlignment="1">
      <alignment vertical="center" wrapText="1"/>
    </xf>
    <xf numFmtId="4" fontId="0" fillId="8" borderId="18" xfId="0" applyNumberFormat="1" applyFill="1" applyBorder="1" applyAlignment="1">
      <alignment vertical="center"/>
    </xf>
    <xf numFmtId="4" fontId="32" fillId="8" borderId="18" xfId="0" applyNumberFormat="1" applyFont="1" applyFill="1" applyBorder="1" applyAlignment="1">
      <alignment horizontal="right" vertical="center"/>
    </xf>
    <xf numFmtId="4" fontId="32" fillId="5" borderId="18" xfId="0" applyNumberFormat="1" applyFont="1" applyFill="1" applyBorder="1" applyAlignment="1">
      <alignment horizontal="right" vertical="center"/>
    </xf>
    <xf numFmtId="4" fontId="0" fillId="8" borderId="18" xfId="0" applyNumberFormat="1" applyFill="1" applyBorder="1" applyAlignment="1">
      <alignment horizontal="right" vertical="center"/>
    </xf>
    <xf numFmtId="4" fontId="32" fillId="8" borderId="18" xfId="0" applyNumberFormat="1" applyFont="1" applyFill="1" applyBorder="1" applyAlignment="1">
      <alignment vertical="center"/>
    </xf>
    <xf numFmtId="4" fontId="32" fillId="0" borderId="18" xfId="0" applyNumberFormat="1" applyFont="1" applyFill="1" applyBorder="1" applyAlignment="1">
      <alignment vertical="center"/>
    </xf>
    <xf numFmtId="0" fontId="44" fillId="0" borderId="18" xfId="0" applyFont="1" applyBorder="1" applyAlignment="1">
      <alignment vertical="center" wrapText="1"/>
    </xf>
    <xf numFmtId="0" fontId="44" fillId="0" borderId="18" xfId="0" applyFont="1" applyBorder="1" applyAlignment="1">
      <alignment wrapText="1"/>
    </xf>
    <xf numFmtId="0" fontId="44" fillId="0" borderId="18" xfId="0" applyFont="1" applyBorder="1" applyAlignment="1">
      <alignment horizontal="center" vertical="center"/>
    </xf>
    <xf numFmtId="4" fontId="30" fillId="0" borderId="23" xfId="0" applyNumberFormat="1" applyFont="1" applyFill="1" applyBorder="1" applyAlignment="1">
      <alignment horizontal="right" vertical="center" wrapText="1"/>
    </xf>
    <xf numFmtId="4" fontId="22" fillId="0" borderId="23" xfId="0" applyNumberFormat="1" applyFont="1" applyFill="1" applyBorder="1" applyAlignment="1">
      <alignment horizontal="right" vertical="center" wrapText="1"/>
    </xf>
    <xf numFmtId="4" fontId="38" fillId="0" borderId="18" xfId="0" applyNumberFormat="1" applyFont="1" applyBorder="1" applyAlignment="1">
      <alignment horizontal="right"/>
    </xf>
    <xf numFmtId="4" fontId="38" fillId="0" borderId="18" xfId="0" applyNumberFormat="1" applyFont="1" applyFill="1" applyBorder="1" applyAlignment="1">
      <alignment horizontal="right"/>
    </xf>
    <xf numFmtId="4" fontId="50" fillId="0" borderId="25" xfId="0" applyNumberFormat="1" applyFont="1" applyFill="1" applyBorder="1" applyAlignment="1">
      <alignment vertical="center"/>
    </xf>
    <xf numFmtId="4" fontId="50" fillId="0" borderId="18" xfId="0" applyNumberFormat="1" applyFont="1" applyBorder="1" applyAlignment="1">
      <alignment horizontal="right"/>
    </xf>
    <xf numFmtId="4" fontId="50" fillId="0" borderId="18" xfId="0" applyNumberFormat="1" applyFont="1" applyFill="1" applyBorder="1" applyAlignment="1">
      <alignment vertical="center"/>
    </xf>
    <xf numFmtId="4" fontId="50" fillId="0" borderId="26" xfId="0" applyNumberFormat="1" applyFont="1" applyFill="1" applyBorder="1" applyAlignment="1">
      <alignment vertical="center"/>
    </xf>
    <xf numFmtId="4" fontId="50" fillId="0" borderId="18" xfId="0" applyNumberFormat="1" applyFont="1" applyFill="1" applyBorder="1" applyAlignment="1">
      <alignment horizontal="right"/>
    </xf>
    <xf numFmtId="4" fontId="53" fillId="0" borderId="29" xfId="0" applyNumberFormat="1" applyFont="1" applyFill="1" applyBorder="1"/>
    <xf numFmtId="3" fontId="30" fillId="0" borderId="18" xfId="0" applyNumberFormat="1" applyFont="1" applyFill="1" applyBorder="1" applyAlignment="1">
      <alignment horizontal="right" vertical="center"/>
    </xf>
    <xf numFmtId="3" fontId="30" fillId="0" borderId="18" xfId="0" applyNumberFormat="1" applyFont="1" applyBorder="1" applyAlignment="1">
      <alignment horizontal="right" vertical="center"/>
    </xf>
    <xf numFmtId="3" fontId="30" fillId="0" borderId="18" xfId="0" applyNumberFormat="1" applyFont="1" applyBorder="1" applyAlignment="1">
      <alignment vertical="center"/>
    </xf>
    <xf numFmtId="3" fontId="30" fillId="0" borderId="18" xfId="0" applyNumberFormat="1" applyFont="1" applyBorder="1" applyAlignment="1">
      <alignment horizontal="right" vertical="center" wrapText="1"/>
    </xf>
    <xf numFmtId="3" fontId="30" fillId="0" borderId="18" xfId="0" applyNumberFormat="1" applyFont="1" applyFill="1" applyBorder="1" applyAlignment="1">
      <alignment horizontal="right" vertical="center" wrapText="1"/>
    </xf>
    <xf numFmtId="4" fontId="22" fillId="0" borderId="20" xfId="0" applyNumberFormat="1" applyFont="1" applyFill="1" applyBorder="1" applyAlignment="1">
      <alignment horizontal="right" vertical="center"/>
    </xf>
    <xf numFmtId="4" fontId="22" fillId="0" borderId="19" xfId="0" applyNumberFormat="1" applyFont="1" applyFill="1" applyBorder="1" applyAlignment="1">
      <alignment horizontal="right" vertical="center" wrapText="1"/>
    </xf>
    <xf numFmtId="4" fontId="22" fillId="0" borderId="50" xfId="0" applyNumberFormat="1" applyFont="1" applyFill="1" applyBorder="1" applyAlignment="1">
      <alignment horizontal="right" vertical="center"/>
    </xf>
    <xf numFmtId="4" fontId="25" fillId="0" borderId="1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9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4" borderId="6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49" fontId="6" fillId="4" borderId="6" xfId="0" applyNumberFormat="1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49" fontId="5" fillId="4" borderId="13" xfId="0" applyNumberFormat="1" applyFont="1" applyFill="1" applyBorder="1" applyAlignment="1">
      <alignment horizontal="center" vertical="center"/>
    </xf>
    <xf numFmtId="49" fontId="5" fillId="4" borderId="12" xfId="0" applyNumberFormat="1" applyFont="1" applyFill="1" applyBorder="1" applyAlignment="1">
      <alignment horizontal="center" vertical="center"/>
    </xf>
    <xf numFmtId="49" fontId="5" fillId="4" borderId="11" xfId="0" applyNumberFormat="1" applyFont="1" applyFill="1" applyBorder="1" applyAlignment="1">
      <alignment horizontal="center" vertical="center"/>
    </xf>
    <xf numFmtId="0" fontId="40" fillId="0" borderId="0" xfId="0" applyFont="1" applyAlignment="1"/>
    <xf numFmtId="0" fontId="5" fillId="4" borderId="16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9" fontId="6" fillId="4" borderId="14" xfId="0" applyNumberFormat="1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8" fillId="0" borderId="6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4" borderId="20" xfId="1" applyFont="1" applyFill="1" applyBorder="1" applyAlignment="1">
      <alignment horizontal="center" vertical="center"/>
    </xf>
    <xf numFmtId="0" fontId="3" fillId="4" borderId="24" xfId="1" applyFont="1" applyFill="1" applyBorder="1" applyAlignment="1">
      <alignment horizontal="center" vertical="center"/>
    </xf>
    <xf numFmtId="0" fontId="3" fillId="4" borderId="21" xfId="1" applyFont="1" applyFill="1" applyBorder="1" applyAlignment="1">
      <alignment horizontal="center" vertical="center"/>
    </xf>
    <xf numFmtId="0" fontId="3" fillId="4" borderId="22" xfId="1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center" vertical="center"/>
    </xf>
    <xf numFmtId="0" fontId="3" fillId="4" borderId="23" xfId="1" applyFont="1" applyFill="1" applyBorder="1" applyAlignment="1">
      <alignment horizontal="center" vertical="center"/>
    </xf>
    <xf numFmtId="0" fontId="3" fillId="4" borderId="18" xfId="1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</cellXfs>
  <cellStyles count="3">
    <cellStyle name="Normal" xfId="0" builtinId="0"/>
    <cellStyle name="Normal 2" xfId="1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abSelected="1" workbookViewId="0">
      <selection activeCell="C25" sqref="C25"/>
    </sheetView>
  </sheetViews>
  <sheetFormatPr defaultRowHeight="15" x14ac:dyDescent="0.25"/>
  <cols>
    <col min="1" max="2" width="13.5703125" customWidth="1"/>
    <col min="3" max="3" width="10.5703125" customWidth="1"/>
    <col min="4" max="4" width="11.85546875" customWidth="1"/>
    <col min="5" max="5" width="13" customWidth="1"/>
    <col min="6" max="6" width="14.140625" customWidth="1"/>
    <col min="7" max="7" width="12.85546875" customWidth="1"/>
    <col min="8" max="8" width="10.7109375" customWidth="1"/>
    <col min="9" max="9" width="10.42578125" customWidth="1"/>
    <col min="10" max="10" width="12.7109375" customWidth="1"/>
    <col min="11" max="11" width="12.28515625" customWidth="1"/>
    <col min="12" max="12" width="8.28515625" customWidth="1"/>
    <col min="13" max="13" width="12.42578125" customWidth="1"/>
    <col min="14" max="14" width="12.28515625" customWidth="1"/>
    <col min="15" max="15" width="11.42578125" customWidth="1"/>
  </cols>
  <sheetData>
    <row r="1" spans="1:15" ht="19.5" customHeight="1" thickBot="1" x14ac:dyDescent="0.3">
      <c r="A1" s="257" t="s">
        <v>221</v>
      </c>
      <c r="B1" s="257"/>
      <c r="C1" s="257"/>
      <c r="D1" s="257"/>
      <c r="E1" s="257"/>
      <c r="F1" s="257"/>
      <c r="G1" s="257"/>
      <c r="H1" s="257"/>
      <c r="I1" s="258"/>
      <c r="J1" s="258"/>
      <c r="K1" s="258"/>
    </row>
    <row r="2" spans="1:15" ht="44.25" customHeight="1" thickBot="1" x14ac:dyDescent="0.3">
      <c r="A2" s="38"/>
      <c r="B2" s="38"/>
      <c r="C2" s="38"/>
      <c r="D2" s="41"/>
      <c r="E2" s="42"/>
      <c r="F2" s="43" t="s">
        <v>0</v>
      </c>
      <c r="G2" s="43" t="s">
        <v>1</v>
      </c>
      <c r="H2" s="43" t="s">
        <v>2</v>
      </c>
      <c r="I2" s="43" t="s">
        <v>3</v>
      </c>
      <c r="J2" s="43" t="s">
        <v>4</v>
      </c>
      <c r="K2" s="43" t="s">
        <v>2</v>
      </c>
    </row>
    <row r="3" spans="1:15" ht="42" customHeight="1" thickBot="1" x14ac:dyDescent="0.3">
      <c r="D3" s="145" t="s">
        <v>226</v>
      </c>
      <c r="E3" s="1" t="s">
        <v>5</v>
      </c>
      <c r="F3" s="105">
        <v>5088</v>
      </c>
      <c r="G3" s="106">
        <v>2988</v>
      </c>
      <c r="H3" s="106">
        <v>8076</v>
      </c>
      <c r="I3" s="107">
        <v>55</v>
      </c>
      <c r="J3" s="107">
        <v>36</v>
      </c>
      <c r="K3" s="106">
        <v>91</v>
      </c>
    </row>
    <row r="4" spans="1:15" ht="42" customHeight="1" thickBot="1" x14ac:dyDescent="0.3">
      <c r="D4" s="145" t="s">
        <v>227</v>
      </c>
      <c r="E4" s="1" t="s">
        <v>5</v>
      </c>
      <c r="F4" s="108">
        <v>3919</v>
      </c>
      <c r="G4" s="107">
        <v>3066</v>
      </c>
      <c r="H4" s="107">
        <v>6985</v>
      </c>
      <c r="I4" s="107">
        <v>607</v>
      </c>
      <c r="J4" s="107">
        <v>18</v>
      </c>
      <c r="K4" s="107">
        <v>625</v>
      </c>
    </row>
    <row r="5" spans="1:15" ht="44.25" customHeight="1" x14ac:dyDescent="0.25"/>
    <row r="6" spans="1:15" ht="0.75" customHeight="1" x14ac:dyDescent="0.25"/>
    <row r="7" spans="1:15" ht="36.75" customHeight="1" thickBot="1" x14ac:dyDescent="0.3">
      <c r="A7" s="255" t="s">
        <v>228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</row>
    <row r="8" spans="1:15" ht="48" customHeight="1" x14ac:dyDescent="0.25">
      <c r="A8" s="109" t="s">
        <v>6</v>
      </c>
      <c r="B8" s="110" t="s">
        <v>7</v>
      </c>
      <c r="C8" s="110" t="s">
        <v>8</v>
      </c>
      <c r="D8" s="110" t="s">
        <v>211</v>
      </c>
      <c r="E8" s="110" t="s">
        <v>9</v>
      </c>
      <c r="F8" s="110" t="s">
        <v>10</v>
      </c>
      <c r="G8" s="110" t="s">
        <v>11</v>
      </c>
      <c r="H8" s="110" t="s">
        <v>12</v>
      </c>
      <c r="I8" s="110" t="s">
        <v>210</v>
      </c>
      <c r="J8" s="110" t="s">
        <v>212</v>
      </c>
      <c r="K8" s="110" t="s">
        <v>13</v>
      </c>
      <c r="L8" s="110" t="s">
        <v>14</v>
      </c>
      <c r="M8" s="111" t="s">
        <v>15</v>
      </c>
      <c r="N8" s="112" t="s">
        <v>209</v>
      </c>
      <c r="O8" s="149" t="s">
        <v>2</v>
      </c>
    </row>
    <row r="9" spans="1:15" ht="27" customHeight="1" x14ac:dyDescent="0.25">
      <c r="A9" s="113" t="s">
        <v>16</v>
      </c>
      <c r="B9" s="194">
        <v>1322</v>
      </c>
      <c r="C9" s="194">
        <v>378</v>
      </c>
      <c r="D9" s="194">
        <v>10</v>
      </c>
      <c r="E9" s="194">
        <v>251</v>
      </c>
      <c r="F9" s="194">
        <v>241</v>
      </c>
      <c r="G9" s="194">
        <v>628</v>
      </c>
      <c r="H9" s="194">
        <v>9</v>
      </c>
      <c r="I9" s="194">
        <v>40</v>
      </c>
      <c r="J9" s="194">
        <v>126</v>
      </c>
      <c r="K9" s="194">
        <v>25</v>
      </c>
      <c r="L9" s="194">
        <v>193</v>
      </c>
      <c r="M9" s="195">
        <v>818</v>
      </c>
      <c r="N9" s="194">
        <v>8</v>
      </c>
      <c r="O9" s="196">
        <f t="shared" ref="O9:O12" si="0">SUM(B9:N9)</f>
        <v>4049</v>
      </c>
    </row>
    <row r="10" spans="1:15" ht="21.75" customHeight="1" x14ac:dyDescent="0.25">
      <c r="A10" s="113" t="s">
        <v>17</v>
      </c>
      <c r="B10" s="194"/>
      <c r="C10" s="194"/>
      <c r="D10" s="197"/>
      <c r="E10" s="194"/>
      <c r="F10" s="194"/>
      <c r="G10" s="194"/>
      <c r="H10" s="194"/>
      <c r="I10" s="194"/>
      <c r="J10" s="194"/>
      <c r="K10" s="194"/>
      <c r="L10" s="194"/>
      <c r="M10" s="195"/>
      <c r="N10" s="198"/>
      <c r="O10" s="196">
        <f t="shared" si="0"/>
        <v>0</v>
      </c>
    </row>
    <row r="11" spans="1:15" ht="21.75" customHeight="1" x14ac:dyDescent="0.25">
      <c r="A11" s="113" t="s">
        <v>18</v>
      </c>
      <c r="B11" s="194">
        <v>445</v>
      </c>
      <c r="C11" s="194">
        <v>55</v>
      </c>
      <c r="D11" s="194"/>
      <c r="E11" s="194"/>
      <c r="F11" s="194"/>
      <c r="G11" s="194">
        <v>10</v>
      </c>
      <c r="H11" s="194"/>
      <c r="I11" s="194"/>
      <c r="J11" s="194"/>
      <c r="K11" s="194"/>
      <c r="L11" s="194"/>
      <c r="M11" s="195">
        <v>7</v>
      </c>
      <c r="N11" s="198"/>
      <c r="O11" s="196">
        <f t="shared" si="0"/>
        <v>517</v>
      </c>
    </row>
    <row r="12" spans="1:15" ht="21.75" customHeight="1" x14ac:dyDescent="0.25">
      <c r="A12" s="113" t="s">
        <v>19</v>
      </c>
      <c r="B12" s="194">
        <v>75</v>
      </c>
      <c r="C12" s="194">
        <v>22</v>
      </c>
      <c r="D12" s="194"/>
      <c r="E12" s="194"/>
      <c r="F12" s="194"/>
      <c r="G12" s="194">
        <v>104</v>
      </c>
      <c r="H12" s="194">
        <v>1</v>
      </c>
      <c r="I12" s="194"/>
      <c r="J12" s="194"/>
      <c r="K12" s="194"/>
      <c r="L12" s="194"/>
      <c r="M12" s="195">
        <v>205</v>
      </c>
      <c r="N12" s="198"/>
      <c r="O12" s="196">
        <f t="shared" si="0"/>
        <v>407</v>
      </c>
    </row>
    <row r="13" spans="1:15" ht="22.5" customHeight="1" x14ac:dyDescent="0.25">
      <c r="A13" s="113" t="s">
        <v>20</v>
      </c>
      <c r="B13" s="194">
        <v>131</v>
      </c>
      <c r="C13" s="194">
        <v>4</v>
      </c>
      <c r="D13" s="194"/>
      <c r="E13" s="194"/>
      <c r="F13" s="194"/>
      <c r="G13" s="194">
        <v>35</v>
      </c>
      <c r="H13" s="194"/>
      <c r="I13" s="194"/>
      <c r="J13" s="194"/>
      <c r="K13" s="194"/>
      <c r="L13" s="194"/>
      <c r="M13" s="195">
        <v>44</v>
      </c>
      <c r="N13" s="198"/>
      <c r="O13" s="196">
        <f t="shared" ref="O13:O18" si="1">SUM(B13:N13)</f>
        <v>214</v>
      </c>
    </row>
    <row r="14" spans="1:15" ht="22.5" customHeight="1" x14ac:dyDescent="0.25">
      <c r="A14" s="113" t="s">
        <v>21</v>
      </c>
      <c r="B14" s="199">
        <v>628</v>
      </c>
      <c r="C14" s="199">
        <v>144</v>
      </c>
      <c r="D14" s="199"/>
      <c r="E14" s="199"/>
      <c r="F14" s="199"/>
      <c r="G14" s="199">
        <v>72</v>
      </c>
      <c r="H14" s="199"/>
      <c r="I14" s="199">
        <v>6</v>
      </c>
      <c r="J14" s="199"/>
      <c r="K14" s="199"/>
      <c r="L14" s="199"/>
      <c r="M14" s="200">
        <v>88</v>
      </c>
      <c r="N14" s="201"/>
      <c r="O14" s="196">
        <f t="shared" si="1"/>
        <v>938</v>
      </c>
    </row>
    <row r="15" spans="1:15" ht="22.5" customHeight="1" x14ac:dyDescent="0.25">
      <c r="A15" s="113" t="s">
        <v>22</v>
      </c>
      <c r="B15" s="194">
        <v>101</v>
      </c>
      <c r="C15" s="194">
        <v>9</v>
      </c>
      <c r="D15" s="194"/>
      <c r="E15" s="194"/>
      <c r="F15" s="194"/>
      <c r="G15" s="194">
        <v>7</v>
      </c>
      <c r="H15" s="194"/>
      <c r="I15" s="194"/>
      <c r="J15" s="194"/>
      <c r="K15" s="194"/>
      <c r="L15" s="194"/>
      <c r="M15" s="195"/>
      <c r="N15" s="198"/>
      <c r="O15" s="196">
        <f t="shared" si="1"/>
        <v>117</v>
      </c>
    </row>
    <row r="16" spans="1:15" ht="21" customHeight="1" x14ac:dyDescent="0.25">
      <c r="A16" s="113" t="s">
        <v>23</v>
      </c>
      <c r="B16" s="194">
        <v>180</v>
      </c>
      <c r="C16" s="194">
        <v>12</v>
      </c>
      <c r="D16" s="194"/>
      <c r="E16" s="194"/>
      <c r="F16" s="194"/>
      <c r="G16" s="194">
        <v>30</v>
      </c>
      <c r="H16" s="194"/>
      <c r="I16" s="194"/>
      <c r="J16" s="194"/>
      <c r="K16" s="194"/>
      <c r="L16" s="194"/>
      <c r="M16" s="195">
        <v>38</v>
      </c>
      <c r="N16" s="198"/>
      <c r="O16" s="196">
        <f t="shared" si="1"/>
        <v>260</v>
      </c>
    </row>
    <row r="17" spans="1:15" ht="22.5" customHeight="1" x14ac:dyDescent="0.25">
      <c r="A17" s="113" t="s">
        <v>24</v>
      </c>
      <c r="B17" s="194">
        <v>128</v>
      </c>
      <c r="C17" s="194">
        <v>1</v>
      </c>
      <c r="D17" s="194"/>
      <c r="E17" s="194"/>
      <c r="F17" s="194"/>
      <c r="G17" s="194">
        <v>4</v>
      </c>
      <c r="H17" s="194">
        <v>4</v>
      </c>
      <c r="I17" s="194">
        <v>1</v>
      </c>
      <c r="J17" s="194"/>
      <c r="K17" s="194"/>
      <c r="L17" s="194"/>
      <c r="M17" s="195">
        <v>65</v>
      </c>
      <c r="N17" s="198"/>
      <c r="O17" s="196">
        <f t="shared" si="1"/>
        <v>203</v>
      </c>
    </row>
    <row r="18" spans="1:15" ht="21.75" customHeight="1" x14ac:dyDescent="0.25">
      <c r="A18" s="113" t="s">
        <v>25</v>
      </c>
      <c r="B18" s="194">
        <v>145</v>
      </c>
      <c r="C18" s="194">
        <v>26</v>
      </c>
      <c r="D18" s="194"/>
      <c r="E18" s="194">
        <v>5</v>
      </c>
      <c r="F18" s="194"/>
      <c r="G18" s="194">
        <v>36</v>
      </c>
      <c r="H18" s="194">
        <v>4</v>
      </c>
      <c r="I18" s="194">
        <v>16</v>
      </c>
      <c r="J18" s="194"/>
      <c r="K18" s="194"/>
      <c r="L18" s="194"/>
      <c r="M18" s="195">
        <v>48</v>
      </c>
      <c r="N18" s="198"/>
      <c r="O18" s="196">
        <f t="shared" si="1"/>
        <v>280</v>
      </c>
    </row>
    <row r="19" spans="1:15" ht="30.75" customHeight="1" x14ac:dyDescent="0.25">
      <c r="A19" s="97" t="s">
        <v>2</v>
      </c>
      <c r="B19" s="198">
        <f t="shared" ref="B19:O19" si="2">SUM(B9:B18)</f>
        <v>3155</v>
      </c>
      <c r="C19" s="198">
        <f t="shared" si="2"/>
        <v>651</v>
      </c>
      <c r="D19" s="198">
        <f t="shared" si="2"/>
        <v>10</v>
      </c>
      <c r="E19" s="198">
        <f t="shared" si="2"/>
        <v>256</v>
      </c>
      <c r="F19" s="198">
        <f t="shared" si="2"/>
        <v>241</v>
      </c>
      <c r="G19" s="198">
        <f t="shared" si="2"/>
        <v>926</v>
      </c>
      <c r="H19" s="198">
        <f t="shared" si="2"/>
        <v>18</v>
      </c>
      <c r="I19" s="198">
        <f t="shared" si="2"/>
        <v>63</v>
      </c>
      <c r="J19" s="198">
        <f t="shared" si="2"/>
        <v>126</v>
      </c>
      <c r="K19" s="198">
        <f t="shared" si="2"/>
        <v>25</v>
      </c>
      <c r="L19" s="198">
        <f t="shared" si="2"/>
        <v>193</v>
      </c>
      <c r="M19" s="198">
        <f t="shared" si="2"/>
        <v>1313</v>
      </c>
      <c r="N19" s="198">
        <f t="shared" si="2"/>
        <v>8</v>
      </c>
      <c r="O19" s="202">
        <f t="shared" si="2"/>
        <v>6985</v>
      </c>
    </row>
    <row r="28" spans="1:15" x14ac:dyDescent="0.25">
      <c r="D28" t="s">
        <v>26</v>
      </c>
    </row>
  </sheetData>
  <mergeCells count="2">
    <mergeCell ref="A7:O7"/>
    <mergeCell ref="A1:K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8"/>
  <sheetViews>
    <sheetView workbookViewId="0">
      <selection activeCell="H19" sqref="H19"/>
    </sheetView>
  </sheetViews>
  <sheetFormatPr defaultRowHeight="15" x14ac:dyDescent="0.25"/>
  <cols>
    <col min="1" max="1" width="26.7109375" customWidth="1"/>
    <col min="2" max="2" width="14.140625" customWidth="1"/>
    <col min="3" max="3" width="14" customWidth="1"/>
    <col min="4" max="4" width="13.140625" customWidth="1"/>
    <col min="5" max="5" width="14.7109375" customWidth="1"/>
  </cols>
  <sheetData>
    <row r="1" spans="1:8" ht="16.5" thickBot="1" x14ac:dyDescent="0.3">
      <c r="A1" s="306" t="s">
        <v>155</v>
      </c>
      <c r="B1" s="306"/>
      <c r="C1" s="306"/>
      <c r="D1" s="306"/>
      <c r="E1" s="306"/>
      <c r="F1" s="306"/>
      <c r="G1" s="306"/>
      <c r="H1" s="306"/>
    </row>
    <row r="2" spans="1:8" ht="15.75" thickBot="1" x14ac:dyDescent="0.3">
      <c r="A2" s="314"/>
      <c r="B2" s="315"/>
      <c r="C2" s="315"/>
      <c r="D2" s="315"/>
      <c r="E2" s="316"/>
    </row>
    <row r="3" spans="1:8" ht="16.5" thickBot="1" x14ac:dyDescent="0.3">
      <c r="A3" s="12" t="s">
        <v>156</v>
      </c>
      <c r="B3" s="13" t="s">
        <v>157</v>
      </c>
      <c r="C3" s="13" t="s">
        <v>140</v>
      </c>
      <c r="D3" s="13" t="s">
        <v>142</v>
      </c>
      <c r="E3" s="13" t="s">
        <v>141</v>
      </c>
    </row>
    <row r="4" spans="1:8" ht="15.75" thickBot="1" x14ac:dyDescent="0.3">
      <c r="A4" s="16" t="s">
        <v>158</v>
      </c>
      <c r="B4" s="22" t="s">
        <v>159</v>
      </c>
      <c r="C4" s="22"/>
      <c r="D4" s="22"/>
      <c r="E4" s="22"/>
    </row>
    <row r="5" spans="1:8" ht="15.75" thickBot="1" x14ac:dyDescent="0.3">
      <c r="A5" s="16" t="s">
        <v>160</v>
      </c>
      <c r="B5" s="22" t="s">
        <v>159</v>
      </c>
      <c r="C5" s="22"/>
      <c r="D5" s="22"/>
      <c r="E5" s="22"/>
    </row>
    <row r="6" spans="1:8" ht="15.75" thickBot="1" x14ac:dyDescent="0.3">
      <c r="A6" s="16" t="s">
        <v>161</v>
      </c>
      <c r="B6" s="22" t="s">
        <v>159</v>
      </c>
      <c r="C6" s="22"/>
      <c r="D6" s="22" t="s">
        <v>159</v>
      </c>
      <c r="E6" s="22" t="s">
        <v>162</v>
      </c>
    </row>
    <row r="7" spans="1:8" ht="15.75" thickBot="1" x14ac:dyDescent="0.3">
      <c r="A7" s="16" t="s">
        <v>163</v>
      </c>
      <c r="B7" s="22" t="s">
        <v>159</v>
      </c>
      <c r="C7" s="22"/>
      <c r="D7" s="22" t="s">
        <v>164</v>
      </c>
      <c r="E7" s="22" t="s">
        <v>165</v>
      </c>
    </row>
    <row r="8" spans="1:8" ht="15.75" thickBot="1" x14ac:dyDescent="0.3">
      <c r="A8" s="16" t="s">
        <v>166</v>
      </c>
      <c r="B8" s="22"/>
      <c r="C8" s="22" t="s">
        <v>159</v>
      </c>
      <c r="D8" s="22"/>
      <c r="E8" s="22"/>
    </row>
    <row r="9" spans="1:8" ht="15.75" thickBot="1" x14ac:dyDescent="0.3">
      <c r="A9" s="16" t="s">
        <v>167</v>
      </c>
      <c r="B9" s="22"/>
      <c r="C9" s="22">
        <v>7</v>
      </c>
      <c r="D9" s="22"/>
      <c r="E9" s="22"/>
    </row>
    <row r="10" spans="1:8" ht="15.75" thickBot="1" x14ac:dyDescent="0.3">
      <c r="A10" s="16" t="s">
        <v>169</v>
      </c>
      <c r="B10" s="22"/>
      <c r="C10" s="22"/>
      <c r="D10" s="22">
        <v>2</v>
      </c>
      <c r="E10" s="22"/>
    </row>
    <row r="11" spans="1:8" ht="15.75" thickBot="1" x14ac:dyDescent="0.3">
      <c r="A11" s="16" t="s">
        <v>170</v>
      </c>
      <c r="B11" s="22"/>
      <c r="C11" s="22"/>
      <c r="D11" s="22" t="s">
        <v>171</v>
      </c>
      <c r="E11" s="22">
        <v>13</v>
      </c>
    </row>
    <row r="12" spans="1:8" ht="15.75" thickBot="1" x14ac:dyDescent="0.3">
      <c r="A12" s="16" t="s">
        <v>172</v>
      </c>
      <c r="B12" s="22"/>
      <c r="C12" s="22"/>
      <c r="D12" s="22">
        <v>7</v>
      </c>
      <c r="E12" s="22"/>
    </row>
    <row r="13" spans="1:8" ht="15.75" thickBot="1" x14ac:dyDescent="0.3">
      <c r="A13" s="16" t="s">
        <v>173</v>
      </c>
      <c r="B13" s="22"/>
      <c r="C13" s="22"/>
      <c r="D13" s="22" t="s">
        <v>159</v>
      </c>
      <c r="E13" s="22"/>
    </row>
    <row r="14" spans="1:8" ht="15.75" thickBot="1" x14ac:dyDescent="0.3">
      <c r="A14" s="16" t="s">
        <v>174</v>
      </c>
      <c r="B14" s="22" t="s">
        <v>159</v>
      </c>
      <c r="C14" s="22"/>
      <c r="D14" s="22"/>
      <c r="E14" s="22"/>
    </row>
    <row r="15" spans="1:8" ht="15.75" thickBot="1" x14ac:dyDescent="0.3">
      <c r="A15" s="16" t="s">
        <v>175</v>
      </c>
      <c r="B15" s="22" t="s">
        <v>159</v>
      </c>
      <c r="C15" s="22" t="s">
        <v>159</v>
      </c>
      <c r="D15" s="22" t="s">
        <v>176</v>
      </c>
      <c r="E15" s="22" t="s">
        <v>177</v>
      </c>
    </row>
    <row r="16" spans="1:8" ht="15.75" thickBot="1" x14ac:dyDescent="0.3">
      <c r="A16" s="16" t="s">
        <v>178</v>
      </c>
      <c r="B16" s="22" t="s">
        <v>171</v>
      </c>
      <c r="C16" s="22">
        <v>8</v>
      </c>
      <c r="D16" s="22">
        <v>23</v>
      </c>
      <c r="E16" s="22" t="s">
        <v>179</v>
      </c>
    </row>
    <row r="17" spans="1:5" ht="15.75" thickBot="1" x14ac:dyDescent="0.3">
      <c r="A17" s="16" t="s">
        <v>180</v>
      </c>
      <c r="B17" s="22"/>
      <c r="C17" s="22" t="s">
        <v>159</v>
      </c>
      <c r="D17" s="22" t="s">
        <v>171</v>
      </c>
      <c r="E17" s="22" t="s">
        <v>168</v>
      </c>
    </row>
    <row r="18" spans="1:5" ht="15.75" thickBot="1" x14ac:dyDescent="0.3">
      <c r="A18" s="16" t="s">
        <v>181</v>
      </c>
      <c r="B18" s="22">
        <v>1</v>
      </c>
      <c r="C18" s="22"/>
      <c r="D18" s="22"/>
      <c r="E18" s="22"/>
    </row>
    <row r="19" spans="1:5" ht="15.75" thickBot="1" x14ac:dyDescent="0.3">
      <c r="A19" s="16" t="s">
        <v>182</v>
      </c>
      <c r="B19" s="22" t="s">
        <v>159</v>
      </c>
      <c r="C19" s="22"/>
      <c r="D19" s="22"/>
      <c r="E19" s="22"/>
    </row>
    <row r="20" spans="1:5" ht="15.75" thickBot="1" x14ac:dyDescent="0.3">
      <c r="A20" s="16" t="s">
        <v>183</v>
      </c>
      <c r="B20" s="22"/>
      <c r="C20" s="22"/>
      <c r="D20" s="22"/>
      <c r="E20" s="22">
        <v>1</v>
      </c>
    </row>
    <row r="21" spans="1:5" ht="15.75" thickBot="1" x14ac:dyDescent="0.3">
      <c r="A21" s="16" t="s">
        <v>184</v>
      </c>
      <c r="B21" s="22" t="s">
        <v>176</v>
      </c>
      <c r="C21" s="22"/>
      <c r="D21" s="22"/>
      <c r="E21" s="22"/>
    </row>
    <row r="22" spans="1:5" ht="15.75" thickBot="1" x14ac:dyDescent="0.3">
      <c r="A22" s="16" t="s">
        <v>185</v>
      </c>
      <c r="B22" s="22">
        <v>23</v>
      </c>
      <c r="C22" s="22"/>
      <c r="D22" s="22"/>
      <c r="E22" s="22"/>
    </row>
    <row r="23" spans="1:5" ht="15.75" thickBot="1" x14ac:dyDescent="0.3">
      <c r="A23" s="16" t="s">
        <v>186</v>
      </c>
      <c r="B23" s="22" t="s">
        <v>164</v>
      </c>
      <c r="C23" s="22"/>
      <c r="D23" s="22"/>
      <c r="E23" s="22"/>
    </row>
    <row r="24" spans="1:5" ht="15.75" thickBot="1" x14ac:dyDescent="0.3">
      <c r="A24" s="16" t="s">
        <v>187</v>
      </c>
      <c r="B24" s="22">
        <v>2</v>
      </c>
      <c r="C24" s="22"/>
      <c r="D24" s="22"/>
      <c r="E24" s="22"/>
    </row>
    <row r="25" spans="1:5" ht="15.75" thickBot="1" x14ac:dyDescent="0.3">
      <c r="A25" s="16" t="s">
        <v>188</v>
      </c>
      <c r="B25" s="22"/>
      <c r="C25" s="22"/>
      <c r="D25" s="22"/>
      <c r="E25" s="22">
        <v>2</v>
      </c>
    </row>
    <row r="26" spans="1:5" ht="15.75" thickBot="1" x14ac:dyDescent="0.3">
      <c r="A26" s="16"/>
      <c r="B26" s="22"/>
      <c r="C26" s="22"/>
      <c r="D26" s="22"/>
      <c r="E26" s="22"/>
    </row>
    <row r="27" spans="1:5" ht="15.75" thickBot="1" x14ac:dyDescent="0.3">
      <c r="A27" s="18" t="s">
        <v>2</v>
      </c>
      <c r="B27" s="19">
        <v>45</v>
      </c>
      <c r="C27" s="19">
        <v>17</v>
      </c>
      <c r="D27" s="19">
        <v>48</v>
      </c>
      <c r="E27" s="19">
        <v>116</v>
      </c>
    </row>
    <row r="28" spans="1:5" ht="15.75" thickBot="1" x14ac:dyDescent="0.3">
      <c r="A28" s="18" t="s">
        <v>189</v>
      </c>
      <c r="B28" s="317">
        <v>230</v>
      </c>
      <c r="C28" s="318"/>
      <c r="D28" s="318"/>
      <c r="E28" s="319"/>
    </row>
  </sheetData>
  <mergeCells count="3">
    <mergeCell ref="A1:H1"/>
    <mergeCell ref="A2:E2"/>
    <mergeCell ref="B28:E2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T61"/>
  <sheetViews>
    <sheetView topLeftCell="A4" workbookViewId="0">
      <selection activeCell="H20" sqref="H20"/>
    </sheetView>
  </sheetViews>
  <sheetFormatPr defaultRowHeight="15" x14ac:dyDescent="0.25"/>
  <cols>
    <col min="1" max="1" width="14" customWidth="1"/>
    <col min="3" max="3" width="11.140625" customWidth="1"/>
    <col min="4" max="4" width="10.5703125" customWidth="1"/>
    <col min="5" max="5" width="10.28515625" customWidth="1"/>
  </cols>
  <sheetData>
    <row r="2" spans="1:10" ht="15.75" x14ac:dyDescent="0.25">
      <c r="A2" s="263" t="s">
        <v>224</v>
      </c>
      <c r="B2" s="263"/>
      <c r="C2" s="263"/>
      <c r="D2" s="263"/>
      <c r="E2" s="263"/>
      <c r="F2" s="263"/>
      <c r="G2" s="263"/>
      <c r="H2" s="263"/>
    </row>
    <row r="3" spans="1:10" ht="16.5" thickBot="1" x14ac:dyDescent="0.3">
      <c r="A3" s="119"/>
      <c r="B3" s="119"/>
      <c r="C3" s="119"/>
      <c r="D3" s="119"/>
      <c r="E3" s="119"/>
      <c r="F3" s="119"/>
      <c r="G3" s="119"/>
      <c r="H3" s="119"/>
    </row>
    <row r="4" spans="1:10" ht="16.5" thickBot="1" x14ac:dyDescent="0.3">
      <c r="A4" s="321" t="s">
        <v>135</v>
      </c>
      <c r="B4" s="323" t="s">
        <v>136</v>
      </c>
      <c r="C4" s="324"/>
      <c r="D4" s="323" t="s">
        <v>137</v>
      </c>
      <c r="E4" s="325"/>
    </row>
    <row r="5" spans="1:10" ht="16.5" thickBot="1" x14ac:dyDescent="0.3">
      <c r="A5" s="322"/>
      <c r="B5" s="47" t="s">
        <v>138</v>
      </c>
      <c r="C5" s="48" t="s">
        <v>139</v>
      </c>
      <c r="D5" s="48" t="s">
        <v>138</v>
      </c>
      <c r="E5" s="48" t="s">
        <v>139</v>
      </c>
      <c r="H5" s="21"/>
      <c r="J5" s="38"/>
    </row>
    <row r="6" spans="1:10" ht="18" customHeight="1" thickBot="1" x14ac:dyDescent="0.3">
      <c r="A6" s="14" t="s">
        <v>140</v>
      </c>
      <c r="B6" s="15">
        <v>5</v>
      </c>
      <c r="C6" s="15">
        <v>7</v>
      </c>
      <c r="D6" s="15">
        <v>4</v>
      </c>
      <c r="E6" s="15"/>
      <c r="G6" s="21"/>
      <c r="H6" s="21"/>
      <c r="J6" s="21"/>
    </row>
    <row r="7" spans="1:10" ht="18" customHeight="1" thickBot="1" x14ac:dyDescent="0.3">
      <c r="A7" s="16" t="s">
        <v>141</v>
      </c>
      <c r="B7" s="15">
        <v>18</v>
      </c>
      <c r="C7" s="15">
        <v>37</v>
      </c>
      <c r="D7" s="15">
        <v>13</v>
      </c>
      <c r="E7" s="15"/>
      <c r="G7" s="21"/>
      <c r="H7" s="21"/>
      <c r="J7" s="21"/>
    </row>
    <row r="8" spans="1:10" ht="18" customHeight="1" thickBot="1" x14ac:dyDescent="0.3">
      <c r="A8" s="16" t="s">
        <v>142</v>
      </c>
      <c r="B8" s="15">
        <v>11</v>
      </c>
      <c r="C8" s="15">
        <v>12</v>
      </c>
      <c r="D8" s="15">
        <v>18</v>
      </c>
      <c r="E8" s="15"/>
      <c r="G8" s="21"/>
      <c r="H8" s="21"/>
      <c r="J8" s="21"/>
    </row>
    <row r="9" spans="1:10" ht="18" customHeight="1" thickBot="1" x14ac:dyDescent="0.3">
      <c r="A9" s="16" t="s">
        <v>143</v>
      </c>
      <c r="B9" s="15">
        <v>18</v>
      </c>
      <c r="C9" s="15">
        <v>23</v>
      </c>
      <c r="D9" s="15">
        <v>4</v>
      </c>
      <c r="E9" s="15"/>
      <c r="G9" s="21"/>
      <c r="H9" s="21"/>
      <c r="J9" s="21"/>
    </row>
    <row r="10" spans="1:10" ht="18" customHeight="1" thickBot="1" x14ac:dyDescent="0.3">
      <c r="A10" s="16" t="s">
        <v>17</v>
      </c>
      <c r="B10" s="15">
        <v>6</v>
      </c>
      <c r="C10" s="15">
        <v>1</v>
      </c>
      <c r="D10" s="15">
        <v>1</v>
      </c>
      <c r="E10" s="15"/>
      <c r="G10" s="21"/>
      <c r="H10" s="21"/>
      <c r="J10" s="21"/>
    </row>
    <row r="11" spans="1:10" ht="18" customHeight="1" thickBot="1" x14ac:dyDescent="0.3">
      <c r="A11" s="16" t="s">
        <v>19</v>
      </c>
      <c r="B11" s="15">
        <v>5</v>
      </c>
      <c r="C11" s="15">
        <v>2</v>
      </c>
      <c r="D11" s="15">
        <v>3</v>
      </c>
      <c r="E11" s="15"/>
      <c r="G11" s="21"/>
      <c r="H11" s="21"/>
      <c r="J11" s="21"/>
    </row>
    <row r="12" spans="1:10" ht="18" customHeight="1" thickBot="1" x14ac:dyDescent="0.3">
      <c r="A12" s="16" t="s">
        <v>20</v>
      </c>
      <c r="B12" s="15">
        <v>7</v>
      </c>
      <c r="C12" s="15">
        <v>1</v>
      </c>
      <c r="D12" s="15">
        <v>2</v>
      </c>
      <c r="E12" s="15"/>
      <c r="G12" s="38"/>
      <c r="H12" s="21"/>
      <c r="J12" s="21"/>
    </row>
    <row r="13" spans="1:10" ht="18" customHeight="1" thickBot="1" x14ac:dyDescent="0.3">
      <c r="A13" s="16" t="s">
        <v>21</v>
      </c>
      <c r="B13" s="15">
        <v>4</v>
      </c>
      <c r="C13" s="15">
        <v>1</v>
      </c>
      <c r="D13" s="15">
        <v>2</v>
      </c>
      <c r="E13" s="15"/>
      <c r="G13" s="38"/>
      <c r="H13" s="21"/>
      <c r="J13" s="21"/>
    </row>
    <row r="14" spans="1:10" ht="18" customHeight="1" thickBot="1" x14ac:dyDescent="0.3">
      <c r="A14" s="16" t="s">
        <v>208</v>
      </c>
      <c r="B14" s="15">
        <v>3</v>
      </c>
      <c r="C14" s="15">
        <v>0</v>
      </c>
      <c r="D14" s="15">
        <v>1</v>
      </c>
      <c r="E14" s="15"/>
      <c r="G14" s="38"/>
      <c r="H14" s="21"/>
      <c r="J14" s="21"/>
    </row>
    <row r="15" spans="1:10" ht="18" customHeight="1" thickBot="1" x14ac:dyDescent="0.3">
      <c r="A15" s="16" t="s">
        <v>22</v>
      </c>
      <c r="B15" s="15">
        <v>4</v>
      </c>
      <c r="C15" s="15">
        <v>1</v>
      </c>
      <c r="D15" s="15">
        <v>2</v>
      </c>
      <c r="E15" s="15"/>
      <c r="G15" s="38"/>
      <c r="H15" s="21"/>
      <c r="J15" s="21"/>
    </row>
    <row r="16" spans="1:10" ht="18" customHeight="1" thickBot="1" x14ac:dyDescent="0.3">
      <c r="A16" s="16" t="s">
        <v>25</v>
      </c>
      <c r="B16" s="15">
        <v>5</v>
      </c>
      <c r="C16" s="15">
        <v>3</v>
      </c>
      <c r="D16" s="15">
        <v>2</v>
      </c>
      <c r="E16" s="15"/>
      <c r="G16" s="38"/>
      <c r="H16" s="21"/>
      <c r="J16" s="21"/>
    </row>
    <row r="17" spans="1:20" ht="18" customHeight="1" thickBot="1" x14ac:dyDescent="0.3">
      <c r="A17" s="16" t="s">
        <v>23</v>
      </c>
      <c r="B17" s="15">
        <v>5</v>
      </c>
      <c r="C17" s="15">
        <v>1</v>
      </c>
      <c r="D17" s="15"/>
      <c r="E17" s="15"/>
      <c r="G17" s="38"/>
      <c r="H17" s="21"/>
      <c r="J17" s="21"/>
    </row>
    <row r="18" spans="1:20" ht="18" customHeight="1" thickBot="1" x14ac:dyDescent="0.3">
      <c r="A18" s="16" t="s">
        <v>24</v>
      </c>
      <c r="B18" s="15">
        <v>6</v>
      </c>
      <c r="C18" s="15">
        <v>1</v>
      </c>
      <c r="D18" s="15">
        <v>2</v>
      </c>
      <c r="E18" s="15"/>
      <c r="G18" s="38"/>
      <c r="H18" s="21"/>
      <c r="J18" s="21"/>
    </row>
    <row r="19" spans="1:20" ht="18" customHeight="1" thickBot="1" x14ac:dyDescent="0.3">
      <c r="A19" s="16" t="s">
        <v>144</v>
      </c>
      <c r="B19" s="15">
        <v>3</v>
      </c>
      <c r="C19" s="15">
        <v>1</v>
      </c>
      <c r="D19" s="15">
        <v>2</v>
      </c>
      <c r="E19" s="15"/>
      <c r="G19" s="38"/>
      <c r="H19" s="21"/>
      <c r="J19" s="21"/>
    </row>
    <row r="20" spans="1:20" ht="18" customHeight="1" thickBot="1" x14ac:dyDescent="0.3">
      <c r="A20" s="16" t="s">
        <v>145</v>
      </c>
      <c r="B20" s="15">
        <v>5</v>
      </c>
      <c r="C20" s="15">
        <v>1</v>
      </c>
      <c r="D20" s="15">
        <v>1</v>
      </c>
      <c r="E20" s="15"/>
      <c r="G20" s="38"/>
      <c r="H20" s="21"/>
      <c r="J20" s="21"/>
    </row>
    <row r="21" spans="1:20" ht="18" customHeight="1" thickBot="1" x14ac:dyDescent="0.3">
      <c r="A21" s="16" t="s">
        <v>18</v>
      </c>
      <c r="B21" s="15">
        <v>4</v>
      </c>
      <c r="C21" s="15">
        <v>1</v>
      </c>
      <c r="D21" s="15">
        <v>1</v>
      </c>
      <c r="E21" s="15"/>
      <c r="G21" s="38"/>
      <c r="H21" s="21"/>
      <c r="J21" s="21"/>
    </row>
    <row r="22" spans="1:20" ht="18" customHeight="1" thickBot="1" x14ac:dyDescent="0.3">
      <c r="A22" s="16" t="s">
        <v>146</v>
      </c>
      <c r="B22" s="15">
        <v>4</v>
      </c>
      <c r="C22" s="15">
        <v>1</v>
      </c>
      <c r="D22" s="15">
        <v>2</v>
      </c>
      <c r="E22" s="15"/>
      <c r="G22" s="38"/>
      <c r="H22" s="21"/>
      <c r="J22" s="21"/>
    </row>
    <row r="23" spans="1:20" ht="18" customHeight="1" thickBot="1" x14ac:dyDescent="0.3">
      <c r="A23" s="16" t="s">
        <v>147</v>
      </c>
      <c r="B23" s="15">
        <v>7</v>
      </c>
      <c r="C23" s="15">
        <v>1</v>
      </c>
      <c r="D23" s="15">
        <v>3</v>
      </c>
      <c r="E23" s="15"/>
      <c r="G23" s="38"/>
      <c r="H23" s="21"/>
      <c r="J23" s="38"/>
    </row>
    <row r="24" spans="1:20" ht="18" customHeight="1" thickBot="1" x14ac:dyDescent="0.3">
      <c r="A24" s="16" t="s">
        <v>148</v>
      </c>
      <c r="B24" s="15">
        <v>4</v>
      </c>
      <c r="C24" s="15">
        <v>1</v>
      </c>
      <c r="D24" s="15">
        <v>1</v>
      </c>
      <c r="E24" s="15"/>
      <c r="H24" s="21"/>
      <c r="J24" s="38"/>
    </row>
    <row r="25" spans="1:20" ht="18" customHeight="1" thickBot="1" x14ac:dyDescent="0.3">
      <c r="A25" s="35" t="s">
        <v>149</v>
      </c>
      <c r="B25" s="36">
        <v>4</v>
      </c>
      <c r="C25" s="36">
        <v>1</v>
      </c>
      <c r="D25" s="36">
        <v>2</v>
      </c>
      <c r="E25" s="36"/>
      <c r="H25" s="21"/>
    </row>
    <row r="26" spans="1:20" ht="18" customHeight="1" thickBot="1" x14ac:dyDescent="0.3">
      <c r="A26" s="14" t="s">
        <v>150</v>
      </c>
      <c r="B26" s="39">
        <v>4</v>
      </c>
      <c r="C26" s="39">
        <v>1</v>
      </c>
      <c r="D26" s="39">
        <v>2</v>
      </c>
      <c r="E26" s="40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s="37" customFormat="1" x14ac:dyDescent="0.25">
      <c r="A27" s="20"/>
      <c r="B27" s="21"/>
      <c r="C27" s="21"/>
      <c r="D27" s="21"/>
      <c r="E27" s="21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1:20" x14ac:dyDescent="0.25">
      <c r="A28" s="326" t="s">
        <v>207</v>
      </c>
      <c r="B28" s="326"/>
      <c r="C28" s="17"/>
      <c r="D28" s="17"/>
      <c r="E28" s="54">
        <f>SUM(B6:B26)</f>
        <v>132</v>
      </c>
    </row>
    <row r="29" spans="1:20" x14ac:dyDescent="0.25">
      <c r="A29" s="320" t="s">
        <v>151</v>
      </c>
      <c r="B29" s="320"/>
      <c r="C29" s="17"/>
      <c r="D29" s="17"/>
      <c r="E29" s="54">
        <f>SUM(D6:D26)</f>
        <v>68</v>
      </c>
    </row>
    <row r="30" spans="1:20" x14ac:dyDescent="0.25">
      <c r="A30" s="24" t="s">
        <v>152</v>
      </c>
      <c r="B30" s="17"/>
      <c r="C30" s="17"/>
      <c r="D30" s="17"/>
      <c r="E30" s="54">
        <f>SUM(E28:E29)</f>
        <v>200</v>
      </c>
    </row>
    <row r="31" spans="1:20" x14ac:dyDescent="0.25">
      <c r="A31" s="24" t="s">
        <v>153</v>
      </c>
      <c r="B31" s="17"/>
      <c r="C31" s="17"/>
      <c r="D31" s="17"/>
      <c r="E31" s="54">
        <f>SUM(C6:C26)</f>
        <v>98</v>
      </c>
    </row>
    <row r="32" spans="1:20" x14ac:dyDescent="0.25">
      <c r="A32" s="24" t="s">
        <v>154</v>
      </c>
      <c r="B32" s="17"/>
      <c r="C32" s="17"/>
      <c r="D32" s="17"/>
      <c r="E32" s="54">
        <f>SUM(E30:E31)</f>
        <v>298</v>
      </c>
    </row>
    <row r="41" spans="1:1" x14ac:dyDescent="0.25">
      <c r="A41" s="21"/>
    </row>
    <row r="42" spans="1:1" x14ac:dyDescent="0.25">
      <c r="A42" s="21"/>
    </row>
    <row r="43" spans="1:1" x14ac:dyDescent="0.25">
      <c r="A43" s="21"/>
    </row>
    <row r="44" spans="1:1" x14ac:dyDescent="0.25">
      <c r="A44" s="21"/>
    </row>
    <row r="45" spans="1:1" x14ac:dyDescent="0.25">
      <c r="A45" s="21"/>
    </row>
    <row r="46" spans="1:1" x14ac:dyDescent="0.25">
      <c r="A46" s="21"/>
    </row>
    <row r="47" spans="1:1" x14ac:dyDescent="0.25">
      <c r="A47" s="21"/>
    </row>
    <row r="48" spans="1:1" x14ac:dyDescent="0.25">
      <c r="A48" s="21"/>
    </row>
    <row r="49" spans="1:1" x14ac:dyDescent="0.25">
      <c r="A49" s="21"/>
    </row>
    <row r="50" spans="1:1" x14ac:dyDescent="0.25">
      <c r="A50" s="21"/>
    </row>
    <row r="51" spans="1:1" x14ac:dyDescent="0.25">
      <c r="A51" s="21"/>
    </row>
    <row r="52" spans="1:1" x14ac:dyDescent="0.25">
      <c r="A52" s="21"/>
    </row>
    <row r="53" spans="1:1" x14ac:dyDescent="0.25">
      <c r="A53" s="21"/>
    </row>
    <row r="54" spans="1:1" x14ac:dyDescent="0.25">
      <c r="A54" s="21"/>
    </row>
    <row r="55" spans="1:1" x14ac:dyDescent="0.25">
      <c r="A55" s="21"/>
    </row>
    <row r="56" spans="1:1" x14ac:dyDescent="0.25">
      <c r="A56" s="21"/>
    </row>
    <row r="57" spans="1:1" x14ac:dyDescent="0.25">
      <c r="A57" s="21"/>
    </row>
    <row r="58" spans="1:1" x14ac:dyDescent="0.25">
      <c r="A58" s="21"/>
    </row>
    <row r="59" spans="1:1" x14ac:dyDescent="0.25">
      <c r="A59" s="21"/>
    </row>
    <row r="60" spans="1:1" x14ac:dyDescent="0.25">
      <c r="A60" s="21"/>
    </row>
    <row r="61" spans="1:1" x14ac:dyDescent="0.25">
      <c r="A61" s="38"/>
    </row>
  </sheetData>
  <mergeCells count="6">
    <mergeCell ref="A29:B29"/>
    <mergeCell ref="A2:H2"/>
    <mergeCell ref="A4:A5"/>
    <mergeCell ref="B4:C4"/>
    <mergeCell ref="D4:E4"/>
    <mergeCell ref="A28:B28"/>
  </mergeCells>
  <pageMargins left="0.7" right="0.7" top="0.75" bottom="0.75" header="0.3" footer="0.3"/>
  <pageSetup paperSize="9" orientation="portrait" r:id="rId1"/>
  <ignoredErrors>
    <ignoredError sqref="E3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5" sqref="H15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L14"/>
  <sheetViews>
    <sheetView workbookViewId="0">
      <selection activeCell="F14" sqref="F14"/>
    </sheetView>
  </sheetViews>
  <sheetFormatPr defaultRowHeight="15" x14ac:dyDescent="0.25"/>
  <cols>
    <col min="1" max="1" width="14.5703125" customWidth="1"/>
    <col min="2" max="2" width="17.42578125" customWidth="1"/>
    <col min="3" max="3" width="16.7109375" customWidth="1"/>
    <col min="6" max="6" width="15.42578125" customWidth="1"/>
    <col min="7" max="8" width="13.85546875" customWidth="1"/>
    <col min="9" max="9" width="16.140625" customWidth="1"/>
  </cols>
  <sheetData>
    <row r="2" spans="1:12" x14ac:dyDescent="0.25">
      <c r="A2" s="259" t="s">
        <v>27</v>
      </c>
      <c r="B2" s="259"/>
      <c r="C2" s="259"/>
      <c r="D2" s="259"/>
      <c r="E2" s="259"/>
      <c r="F2" s="259"/>
      <c r="G2" s="259"/>
      <c r="H2" s="259"/>
      <c r="I2" s="259"/>
      <c r="J2" s="259"/>
    </row>
    <row r="3" spans="1:12" ht="15.75" x14ac:dyDescent="0.25">
      <c r="A3" s="260" t="s">
        <v>28</v>
      </c>
      <c r="B3" s="260"/>
      <c r="C3" s="260"/>
      <c r="D3" s="260"/>
      <c r="E3" s="3"/>
    </row>
    <row r="4" spans="1:12" ht="16.5" thickBot="1" x14ac:dyDescent="0.3">
      <c r="A4" s="118"/>
      <c r="B4" s="118"/>
      <c r="C4" s="118"/>
      <c r="D4" s="118"/>
      <c r="E4" s="3"/>
      <c r="F4" s="261" t="s">
        <v>215</v>
      </c>
      <c r="G4" s="262"/>
      <c r="H4" s="262"/>
      <c r="I4" s="262"/>
      <c r="J4" s="262"/>
      <c r="K4" s="262"/>
      <c r="L4" s="262"/>
    </row>
    <row r="5" spans="1:12" ht="26.25" thickBot="1" x14ac:dyDescent="0.3">
      <c r="A5" s="74" t="s">
        <v>29</v>
      </c>
      <c r="B5" s="50" t="s">
        <v>226</v>
      </c>
      <c r="C5" s="50" t="s">
        <v>227</v>
      </c>
      <c r="D5" s="51" t="s">
        <v>30</v>
      </c>
    </row>
    <row r="6" spans="1:12" ht="39" customHeight="1" thickBot="1" x14ac:dyDescent="0.3">
      <c r="A6" s="75" t="s">
        <v>31</v>
      </c>
      <c r="B6" s="236">
        <v>534225884.85000002</v>
      </c>
      <c r="C6" s="236">
        <v>590858444.19000006</v>
      </c>
      <c r="D6" s="161">
        <f>(C6-B6)/B6*100</f>
        <v>10.600863968974721</v>
      </c>
      <c r="F6" s="77" t="s">
        <v>29</v>
      </c>
      <c r="G6" s="50" t="s">
        <v>226</v>
      </c>
      <c r="H6" s="50" t="s">
        <v>227</v>
      </c>
      <c r="I6" s="51" t="s">
        <v>30</v>
      </c>
    </row>
    <row r="7" spans="1:12" ht="39" customHeight="1" thickBot="1" x14ac:dyDescent="0.3">
      <c r="A7" s="75" t="s">
        <v>206</v>
      </c>
      <c r="B7" s="237">
        <v>1252110040.3800001</v>
      </c>
      <c r="C7" s="237">
        <v>1348446564.3800001</v>
      </c>
      <c r="D7" s="162">
        <f>(C7-B7)/B7*100</f>
        <v>7.6939343103392925</v>
      </c>
      <c r="F7" s="78" t="s">
        <v>35</v>
      </c>
      <c r="G7" s="121">
        <v>14603028.130000001</v>
      </c>
      <c r="H7" s="121">
        <v>17597293</v>
      </c>
      <c r="I7" s="254">
        <v>20.5</v>
      </c>
    </row>
    <row r="8" spans="1:12" ht="39" thickBot="1" x14ac:dyDescent="0.3">
      <c r="A8" s="75" t="s">
        <v>32</v>
      </c>
      <c r="B8" s="236">
        <v>59749304.890000001</v>
      </c>
      <c r="C8" s="236">
        <v>137164180.47</v>
      </c>
      <c r="D8" s="162">
        <f>(C8-B8)/B8*100</f>
        <v>129.5661526481735</v>
      </c>
      <c r="F8" s="78" t="s">
        <v>36</v>
      </c>
      <c r="G8" s="121">
        <v>12883381.68</v>
      </c>
      <c r="H8" s="121">
        <v>16393930.029999999</v>
      </c>
      <c r="I8" s="254">
        <v>27.25</v>
      </c>
    </row>
    <row r="9" spans="1:12" ht="51.75" customHeight="1" thickBot="1" x14ac:dyDescent="0.3">
      <c r="A9" s="75" t="s">
        <v>33</v>
      </c>
      <c r="B9" s="236">
        <v>77413072.010000005</v>
      </c>
      <c r="C9" s="236">
        <v>92046070.950000003</v>
      </c>
      <c r="D9" s="161">
        <f t="shared" ref="D9:D10" si="0">(C9-B9)/B9*100</f>
        <v>18.90249096187495</v>
      </c>
      <c r="F9" s="79" t="s">
        <v>37</v>
      </c>
      <c r="G9" s="121">
        <v>14798857.630000001</v>
      </c>
      <c r="H9" s="121">
        <v>12593589.060000001</v>
      </c>
      <c r="I9" s="254">
        <v>-14.9</v>
      </c>
    </row>
    <row r="10" spans="1:12" ht="39" customHeight="1" thickBot="1" x14ac:dyDescent="0.3">
      <c r="A10" s="76" t="s">
        <v>34</v>
      </c>
      <c r="B10" s="192">
        <f>SUM(B6:B9)</f>
        <v>1923498302.1300001</v>
      </c>
      <c r="C10" s="192">
        <f>SUM(C6:C9)</f>
        <v>2168515259.9900002</v>
      </c>
      <c r="D10" s="193">
        <f t="shared" si="0"/>
        <v>12.738090675134925</v>
      </c>
      <c r="F10" s="70"/>
      <c r="G10" s="71"/>
      <c r="H10" s="72"/>
      <c r="I10" s="72"/>
    </row>
    <row r="11" spans="1:12" ht="38.25" customHeight="1" x14ac:dyDescent="0.25">
      <c r="B11" s="56"/>
      <c r="F11" s="70"/>
      <c r="G11" s="71"/>
      <c r="H11" s="72"/>
      <c r="I11" s="72"/>
    </row>
    <row r="12" spans="1:12" x14ac:dyDescent="0.25">
      <c r="G12" s="57"/>
      <c r="H12" s="58"/>
      <c r="I12" s="59"/>
      <c r="J12" s="38"/>
    </row>
    <row r="13" spans="1:12" x14ac:dyDescent="0.25">
      <c r="G13" s="57"/>
      <c r="H13" s="58"/>
      <c r="I13" s="59"/>
      <c r="J13" s="38"/>
    </row>
    <row r="14" spans="1:12" ht="15.75" x14ac:dyDescent="0.25">
      <c r="C14" s="2"/>
      <c r="G14" s="38"/>
      <c r="H14" s="38"/>
      <c r="I14" s="38"/>
      <c r="J14" s="38"/>
    </row>
  </sheetData>
  <mergeCells count="3">
    <mergeCell ref="A2:J2"/>
    <mergeCell ref="A3:D3"/>
    <mergeCell ref="F4:L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H23"/>
  <sheetViews>
    <sheetView topLeftCell="A10" workbookViewId="0">
      <selection activeCell="C27" sqref="C27"/>
    </sheetView>
  </sheetViews>
  <sheetFormatPr defaultRowHeight="15" x14ac:dyDescent="0.25"/>
  <cols>
    <col min="1" max="1" width="27.5703125" customWidth="1"/>
    <col min="2" max="2" width="17" customWidth="1"/>
    <col min="3" max="3" width="17.42578125" customWidth="1"/>
    <col min="4" max="4" width="11.42578125" customWidth="1"/>
    <col min="5" max="5" width="6.42578125" customWidth="1"/>
  </cols>
  <sheetData>
    <row r="2" spans="1:8" ht="15.75" x14ac:dyDescent="0.25">
      <c r="A2" s="263" t="s">
        <v>222</v>
      </c>
      <c r="B2" s="263"/>
      <c r="C2" s="263"/>
      <c r="D2" s="263"/>
      <c r="E2" s="263"/>
      <c r="F2" s="263"/>
      <c r="G2" s="263"/>
      <c r="H2" s="263"/>
    </row>
    <row r="3" spans="1:8" ht="16.5" thickBot="1" x14ac:dyDescent="0.3">
      <c r="A3" s="119"/>
      <c r="B3" s="119"/>
      <c r="C3" s="119"/>
      <c r="D3" s="119"/>
      <c r="E3" s="119"/>
      <c r="F3" s="119"/>
      <c r="G3" s="119"/>
      <c r="H3" s="119"/>
    </row>
    <row r="4" spans="1:8" x14ac:dyDescent="0.25">
      <c r="A4" s="264" t="s">
        <v>38</v>
      </c>
      <c r="B4" s="266" t="s">
        <v>226</v>
      </c>
      <c r="C4" s="266" t="s">
        <v>227</v>
      </c>
      <c r="D4" s="268" t="s">
        <v>30</v>
      </c>
      <c r="E4" s="4"/>
    </row>
    <row r="5" spans="1:8" ht="18" customHeight="1" thickBot="1" x14ac:dyDescent="0.3">
      <c r="A5" s="265"/>
      <c r="B5" s="267"/>
      <c r="C5" s="267"/>
      <c r="D5" s="269"/>
      <c r="E5" s="4"/>
    </row>
    <row r="6" spans="1:8" ht="23.25" customHeight="1" thickBot="1" x14ac:dyDescent="0.3">
      <c r="A6" s="80" t="s">
        <v>55</v>
      </c>
      <c r="B6" s="238">
        <v>874725372.51999998</v>
      </c>
      <c r="C6" s="238">
        <v>1025881893.4400001</v>
      </c>
      <c r="D6" s="169">
        <f>(C6-B6)/B6*100</f>
        <v>17.280454605373183</v>
      </c>
      <c r="E6" s="4"/>
    </row>
    <row r="7" spans="1:8" ht="23.25" customHeight="1" thickBot="1" x14ac:dyDescent="0.3">
      <c r="A7" s="80" t="s">
        <v>39</v>
      </c>
      <c r="B7" s="238">
        <v>96240107.510000005</v>
      </c>
      <c r="C7" s="238">
        <v>104618851.47</v>
      </c>
      <c r="D7" s="169">
        <f t="shared" ref="D7:D23" si="0">(C7-B7)/B7*100</f>
        <v>8.7060833334266423</v>
      </c>
      <c r="E7" s="4"/>
    </row>
    <row r="8" spans="1:8" ht="23.25" customHeight="1" thickBot="1" x14ac:dyDescent="0.3">
      <c r="A8" s="80" t="s">
        <v>40</v>
      </c>
      <c r="B8" s="238">
        <v>15001650.76</v>
      </c>
      <c r="C8" s="238">
        <v>17240750.48</v>
      </c>
      <c r="D8" s="169">
        <f t="shared" si="0"/>
        <v>14.925688884654456</v>
      </c>
      <c r="E8" s="4"/>
    </row>
    <row r="9" spans="1:8" ht="23.25" customHeight="1" thickBot="1" x14ac:dyDescent="0.3">
      <c r="A9" s="81" t="s">
        <v>41</v>
      </c>
      <c r="B9" s="239">
        <v>95412833.590000004</v>
      </c>
      <c r="C9" s="239">
        <v>102757492.01000001</v>
      </c>
      <c r="D9" s="169">
        <f t="shared" si="0"/>
        <v>7.6977678407087771</v>
      </c>
      <c r="E9" s="4"/>
    </row>
    <row r="10" spans="1:8" ht="23.25" customHeight="1" thickBot="1" x14ac:dyDescent="0.3">
      <c r="A10" s="80" t="s">
        <v>42</v>
      </c>
      <c r="B10" s="238">
        <v>48650220.420000002</v>
      </c>
      <c r="C10" s="238">
        <v>53775708.200000003</v>
      </c>
      <c r="D10" s="169">
        <f t="shared" si="0"/>
        <v>10.535384497236366</v>
      </c>
      <c r="E10" s="4"/>
    </row>
    <row r="11" spans="1:8" ht="23.25" customHeight="1" thickBot="1" x14ac:dyDescent="0.3">
      <c r="A11" s="80" t="s">
        <v>43</v>
      </c>
      <c r="B11" s="238">
        <v>35963872.549999997</v>
      </c>
      <c r="C11" s="238">
        <v>39160944.189999998</v>
      </c>
      <c r="D11" s="169">
        <f t="shared" si="0"/>
        <v>8.8896757031800817</v>
      </c>
      <c r="E11" s="4"/>
    </row>
    <row r="12" spans="1:8" ht="23.25" customHeight="1" thickBot="1" x14ac:dyDescent="0.3">
      <c r="A12" s="80" t="s">
        <v>44</v>
      </c>
      <c r="B12" s="238">
        <v>67018278.020000003</v>
      </c>
      <c r="C12" s="238">
        <v>74028426.159999996</v>
      </c>
      <c r="D12" s="169">
        <f t="shared" si="0"/>
        <v>10.460054103311908</v>
      </c>
      <c r="E12" s="4"/>
    </row>
    <row r="13" spans="1:8" ht="23.25" customHeight="1" thickBot="1" x14ac:dyDescent="0.3">
      <c r="A13" s="80" t="s">
        <v>45</v>
      </c>
      <c r="B13" s="238">
        <v>12270019.26</v>
      </c>
      <c r="C13" s="238">
        <v>12860542.369999999</v>
      </c>
      <c r="D13" s="169">
        <f t="shared" si="0"/>
        <v>4.8127317283444864</v>
      </c>
      <c r="E13" s="4"/>
    </row>
    <row r="14" spans="1:8" ht="23.25" customHeight="1" thickBot="1" x14ac:dyDescent="0.3">
      <c r="A14" s="80" t="s">
        <v>46</v>
      </c>
      <c r="B14" s="238">
        <v>29404090.350000001</v>
      </c>
      <c r="C14" s="238">
        <v>32953605.890000001</v>
      </c>
      <c r="D14" s="169">
        <f t="shared" si="0"/>
        <v>12.071502630245451</v>
      </c>
      <c r="E14" s="4"/>
    </row>
    <row r="15" spans="1:8" ht="23.25" customHeight="1" thickBot="1" x14ac:dyDescent="0.3">
      <c r="A15" s="80" t="s">
        <v>47</v>
      </c>
      <c r="B15" s="238">
        <v>76800410.840000004</v>
      </c>
      <c r="C15" s="238">
        <v>82425513.159999996</v>
      </c>
      <c r="D15" s="169">
        <f t="shared" si="0"/>
        <v>7.3243127979079352</v>
      </c>
      <c r="E15" s="4"/>
    </row>
    <row r="16" spans="1:8" ht="23.25" customHeight="1" thickBot="1" x14ac:dyDescent="0.3">
      <c r="A16" s="80" t="s">
        <v>48</v>
      </c>
      <c r="B16" s="238">
        <v>39245647.030000001</v>
      </c>
      <c r="C16" s="238">
        <v>40053895.520000003</v>
      </c>
      <c r="D16" s="169">
        <f t="shared" si="0"/>
        <v>2.0594602234030286</v>
      </c>
      <c r="E16" s="4"/>
    </row>
    <row r="17" spans="1:5" ht="23.25" customHeight="1" thickBot="1" x14ac:dyDescent="0.3">
      <c r="A17" s="80" t="s">
        <v>49</v>
      </c>
      <c r="B17" s="238">
        <v>28709380.859999999</v>
      </c>
      <c r="C17" s="238">
        <v>31875411.149999999</v>
      </c>
      <c r="D17" s="169">
        <f t="shared" si="0"/>
        <v>11.027859867264302</v>
      </c>
      <c r="E17" s="4"/>
    </row>
    <row r="18" spans="1:5" ht="23.25" customHeight="1" thickBot="1" x14ac:dyDescent="0.3">
      <c r="A18" s="80" t="s">
        <v>50</v>
      </c>
      <c r="B18" s="238">
        <v>16162654.18</v>
      </c>
      <c r="C18" s="238">
        <v>18178020.530000001</v>
      </c>
      <c r="D18" s="169">
        <f t="shared" si="0"/>
        <v>12.469278421447989</v>
      </c>
      <c r="E18" s="4"/>
    </row>
    <row r="19" spans="1:5" ht="23.25" customHeight="1" thickBot="1" x14ac:dyDescent="0.3">
      <c r="A19" s="81" t="s">
        <v>51</v>
      </c>
      <c r="B19" s="238">
        <v>274636582.88999999</v>
      </c>
      <c r="C19" s="238">
        <v>287803980.75</v>
      </c>
      <c r="D19" s="169">
        <f>(C19-B19)/B19*100</f>
        <v>4.7944806629326377</v>
      </c>
      <c r="E19" s="4"/>
    </row>
    <row r="20" spans="1:5" ht="23.25" customHeight="1" thickBot="1" x14ac:dyDescent="0.3">
      <c r="A20" s="80" t="s">
        <v>52</v>
      </c>
      <c r="B20" s="238">
        <v>71476937.390000001</v>
      </c>
      <c r="C20" s="238">
        <v>78811089.099999994</v>
      </c>
      <c r="D20" s="169">
        <f t="shared" si="0"/>
        <v>10.260864521912321</v>
      </c>
      <c r="E20" s="4"/>
    </row>
    <row r="21" spans="1:5" ht="23.25" customHeight="1" thickBot="1" x14ac:dyDescent="0.3">
      <c r="A21" s="80" t="s">
        <v>53</v>
      </c>
      <c r="B21" s="238">
        <v>81244656.799999997</v>
      </c>
      <c r="C21" s="238">
        <v>99361149.310000002</v>
      </c>
      <c r="D21" s="169">
        <f t="shared" si="0"/>
        <v>22.298687967379053</v>
      </c>
      <c r="E21" s="4"/>
    </row>
    <row r="22" spans="1:5" ht="23.25" customHeight="1" thickBot="1" x14ac:dyDescent="0.3">
      <c r="A22" s="80" t="s">
        <v>54</v>
      </c>
      <c r="B22" s="238">
        <v>60535587.159999996</v>
      </c>
      <c r="C22" s="238">
        <v>66727986.259999998</v>
      </c>
      <c r="D22" s="169">
        <f t="shared" si="0"/>
        <v>10.229353328370362</v>
      </c>
      <c r="E22" s="4"/>
    </row>
    <row r="23" spans="1:5" ht="26.25" customHeight="1" thickBot="1" x14ac:dyDescent="0.3">
      <c r="A23" s="146" t="s">
        <v>2</v>
      </c>
      <c r="B23" s="167">
        <f>SUM(B6:B22)</f>
        <v>1923498302.1299999</v>
      </c>
      <c r="C23" s="167">
        <f>SUM(C6:C22)</f>
        <v>2168515259.9900002</v>
      </c>
      <c r="D23" s="168">
        <f t="shared" si="0"/>
        <v>12.738090675134938</v>
      </c>
      <c r="E23" s="4"/>
    </row>
  </sheetData>
  <mergeCells count="5">
    <mergeCell ref="A2:H2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24"/>
  <sheetViews>
    <sheetView topLeftCell="A4" workbookViewId="0">
      <selection activeCell="E21" sqref="E21"/>
    </sheetView>
  </sheetViews>
  <sheetFormatPr defaultRowHeight="15" x14ac:dyDescent="0.25"/>
  <cols>
    <col min="1" max="1" width="25.28515625" customWidth="1"/>
    <col min="2" max="2" width="15.140625" customWidth="1"/>
    <col min="3" max="3" width="16.7109375" customWidth="1"/>
    <col min="4" max="4" width="14.5703125" customWidth="1"/>
    <col min="5" max="5" width="13.85546875" customWidth="1"/>
    <col min="6" max="6" width="15.42578125" customWidth="1"/>
    <col min="7" max="7" width="18" customWidth="1"/>
    <col min="8" max="8" width="11.140625" customWidth="1"/>
    <col min="9" max="9" width="14.85546875" customWidth="1"/>
  </cols>
  <sheetData>
    <row r="1" spans="1:11" ht="16.5" thickBot="1" x14ac:dyDescent="0.3">
      <c r="A1" s="6" t="s">
        <v>229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.75" thickBot="1" x14ac:dyDescent="0.3">
      <c r="A2" s="270" t="s">
        <v>56</v>
      </c>
      <c r="B2" s="272" t="s">
        <v>226</v>
      </c>
      <c r="C2" s="273"/>
      <c r="D2" s="273"/>
      <c r="E2" s="274"/>
      <c r="F2" s="272" t="s">
        <v>227</v>
      </c>
      <c r="G2" s="273"/>
      <c r="H2" s="273"/>
      <c r="I2" s="274"/>
    </row>
    <row r="3" spans="1:11" ht="42.75" thickBot="1" x14ac:dyDescent="0.3">
      <c r="A3" s="271"/>
      <c r="B3" s="44" t="s">
        <v>57</v>
      </c>
      <c r="C3" s="44" t="s">
        <v>28</v>
      </c>
      <c r="D3" s="45" t="s">
        <v>58</v>
      </c>
      <c r="E3" s="45" t="s">
        <v>214</v>
      </c>
      <c r="F3" s="44" t="s">
        <v>57</v>
      </c>
      <c r="G3" s="44" t="s">
        <v>28</v>
      </c>
      <c r="H3" s="45" t="s">
        <v>58</v>
      </c>
      <c r="I3" s="45" t="s">
        <v>213</v>
      </c>
    </row>
    <row r="4" spans="1:11" ht="20.25" customHeight="1" thickBot="1" x14ac:dyDescent="0.3">
      <c r="A4" s="5" t="s">
        <v>59</v>
      </c>
      <c r="B4" s="240">
        <v>116224990.75</v>
      </c>
      <c r="C4" s="241">
        <v>874725372.51999998</v>
      </c>
      <c r="D4" s="163">
        <f>(B4/C4)*100</f>
        <v>13.287026351501266</v>
      </c>
      <c r="E4" s="164">
        <f>B4/E23*100</f>
        <v>7.6412633348191799</v>
      </c>
      <c r="F4" s="240">
        <v>130066465.41</v>
      </c>
      <c r="G4" s="241">
        <v>1025881893.4400001</v>
      </c>
      <c r="H4" s="163">
        <f>(F4/G4)*100</f>
        <v>12.678502880468967</v>
      </c>
      <c r="I4" s="164">
        <f>F4/E24*100</f>
        <v>12.907427148509406</v>
      </c>
    </row>
    <row r="5" spans="1:11" ht="20.25" customHeight="1" thickBot="1" x14ac:dyDescent="0.3">
      <c r="A5" s="5" t="s">
        <v>39</v>
      </c>
      <c r="B5" s="242">
        <v>13890418.289999999</v>
      </c>
      <c r="C5" s="241">
        <v>96240107.510000005</v>
      </c>
      <c r="D5" s="163">
        <f t="shared" ref="D5:D20" si="0">(B5/C5)*100</f>
        <v>14.433086838100934</v>
      </c>
      <c r="E5" s="164">
        <f>B5/E23*100</f>
        <v>0.9132316836487141</v>
      </c>
      <c r="F5" s="240">
        <v>15769464.300000001</v>
      </c>
      <c r="G5" s="241">
        <v>104618851.47</v>
      </c>
      <c r="H5" s="163">
        <f t="shared" ref="H5:H21" si="1">(F5/G5)*100</f>
        <v>15.073253126394698</v>
      </c>
      <c r="I5" s="164">
        <f>F5/E24*100</f>
        <v>1.5649169136845071</v>
      </c>
    </row>
    <row r="6" spans="1:11" ht="20.25" customHeight="1" thickBot="1" x14ac:dyDescent="0.3">
      <c r="A6" s="5" t="s">
        <v>60</v>
      </c>
      <c r="B6" s="243">
        <v>5968787.6200000001</v>
      </c>
      <c r="C6" s="241">
        <v>15001650.76</v>
      </c>
      <c r="D6" s="163">
        <f t="shared" si="0"/>
        <v>39.787538821494337</v>
      </c>
      <c r="E6" s="164">
        <f>B6/E23*100</f>
        <v>0.39242057753425669</v>
      </c>
      <c r="F6" s="240">
        <v>7850079.8099999996</v>
      </c>
      <c r="G6" s="241">
        <v>17240750.48</v>
      </c>
      <c r="H6" s="163">
        <f t="shared" si="1"/>
        <v>45.532123552895357</v>
      </c>
      <c r="I6" s="164">
        <f>F6/E24*100</f>
        <v>0.77901965689742936</v>
      </c>
    </row>
    <row r="7" spans="1:11" ht="20.25" customHeight="1" thickBot="1" x14ac:dyDescent="0.3">
      <c r="A7" s="82" t="s">
        <v>41</v>
      </c>
      <c r="B7" s="242">
        <v>13688317.76</v>
      </c>
      <c r="C7" s="244">
        <v>95412833.590000004</v>
      </c>
      <c r="D7" s="163">
        <f t="shared" si="0"/>
        <v>14.346411530780321</v>
      </c>
      <c r="E7" s="164">
        <f>B7/E23*100</f>
        <v>0.89994449506843444</v>
      </c>
      <c r="F7" s="240">
        <v>14228319.5</v>
      </c>
      <c r="G7" s="241">
        <v>102757492.01000001</v>
      </c>
      <c r="H7" s="163">
        <f t="shared" si="1"/>
        <v>13.846503278432825</v>
      </c>
      <c r="I7" s="164">
        <f>F7/E24*100</f>
        <v>1.4119780745410033</v>
      </c>
    </row>
    <row r="8" spans="1:11" ht="20.25" customHeight="1" thickBot="1" x14ac:dyDescent="0.3">
      <c r="A8" s="5" t="s">
        <v>42</v>
      </c>
      <c r="B8" s="243">
        <v>61045248.43</v>
      </c>
      <c r="C8" s="241">
        <v>48650220.420000002</v>
      </c>
      <c r="D8" s="163">
        <f t="shared" si="0"/>
        <v>125.47784553285277</v>
      </c>
      <c r="E8" s="164">
        <f>B8/E23*100</f>
        <v>4.0134468119377944</v>
      </c>
      <c r="F8" s="240">
        <v>19018559.670000002</v>
      </c>
      <c r="G8" s="241">
        <v>53775708.200000003</v>
      </c>
      <c r="H8" s="163">
        <f t="shared" si="1"/>
        <v>35.366451333875695</v>
      </c>
      <c r="I8" s="164">
        <f>F8/E24*100</f>
        <v>1.8873479235119637</v>
      </c>
    </row>
    <row r="9" spans="1:11" ht="20.25" customHeight="1" thickBot="1" x14ac:dyDescent="0.3">
      <c r="A9" s="5" t="s">
        <v>43</v>
      </c>
      <c r="B9" s="243">
        <v>27634232.100000001</v>
      </c>
      <c r="C9" s="241">
        <v>35963872.549999997</v>
      </c>
      <c r="D9" s="163">
        <f t="shared" si="0"/>
        <v>76.838866730996699</v>
      </c>
      <c r="E9" s="164">
        <f>B9/E23*100</f>
        <v>1.8168247910281141</v>
      </c>
      <c r="F9" s="240">
        <v>35116738.479999997</v>
      </c>
      <c r="G9" s="241">
        <v>39160944.189999998</v>
      </c>
      <c r="H9" s="163">
        <f t="shared" si="1"/>
        <v>89.672859545013949</v>
      </c>
      <c r="I9" s="164">
        <f>F9/E24*100</f>
        <v>3.4848855329085318</v>
      </c>
    </row>
    <row r="10" spans="1:11" ht="20.25" customHeight="1" thickBot="1" x14ac:dyDescent="0.3">
      <c r="A10" s="5" t="s">
        <v>44</v>
      </c>
      <c r="B10" s="242">
        <v>8179997.21</v>
      </c>
      <c r="C10" s="241">
        <v>67018278.020000003</v>
      </c>
      <c r="D10" s="163">
        <f t="shared" si="0"/>
        <v>12.205621289700812</v>
      </c>
      <c r="E10" s="164">
        <f>B10/E23*100</f>
        <v>0.5377975283658708</v>
      </c>
      <c r="F10" s="240">
        <v>8716043.4100000001</v>
      </c>
      <c r="G10" s="241">
        <v>74028426.159999996</v>
      </c>
      <c r="H10" s="163">
        <f t="shared" si="1"/>
        <v>11.773914240945414</v>
      </c>
      <c r="I10" s="164">
        <f>F10/E24*100</f>
        <v>0.86495542862019648</v>
      </c>
    </row>
    <row r="11" spans="1:11" ht="20.25" customHeight="1" thickBot="1" x14ac:dyDescent="0.3">
      <c r="A11" s="5" t="s">
        <v>45</v>
      </c>
      <c r="B11" s="243">
        <v>4358561.8600000003</v>
      </c>
      <c r="C11" s="241">
        <v>12270019.26</v>
      </c>
      <c r="D11" s="163">
        <f t="shared" si="0"/>
        <v>35.522045790170999</v>
      </c>
      <c r="E11" s="164">
        <f>B11/E23*100</f>
        <v>0.28655557396427922</v>
      </c>
      <c r="F11" s="240">
        <v>4822378.72</v>
      </c>
      <c r="G11" s="241">
        <v>12860542.369999999</v>
      </c>
      <c r="H11" s="163">
        <f t="shared" si="1"/>
        <v>37.497475466114423</v>
      </c>
      <c r="I11" s="164">
        <f>F11/E24*100</f>
        <v>0.47855918752549148</v>
      </c>
    </row>
    <row r="12" spans="1:11" ht="20.25" customHeight="1" thickBot="1" x14ac:dyDescent="0.3">
      <c r="A12" s="5" t="s">
        <v>46</v>
      </c>
      <c r="B12" s="243">
        <v>25152977.100000001</v>
      </c>
      <c r="C12" s="241">
        <v>29404090.350000001</v>
      </c>
      <c r="D12" s="163">
        <f t="shared" si="0"/>
        <v>85.542442567008365</v>
      </c>
      <c r="E12" s="164">
        <f>B12/E23*100</f>
        <v>1.653693585480251</v>
      </c>
      <c r="F12" s="240">
        <v>26825145.940000001</v>
      </c>
      <c r="G12" s="241">
        <v>32953605.890000001</v>
      </c>
      <c r="H12" s="163">
        <f t="shared" si="1"/>
        <v>81.402763720434848</v>
      </c>
      <c r="I12" s="164">
        <f>F12/E24*100</f>
        <v>2.662051404850911</v>
      </c>
    </row>
    <row r="13" spans="1:11" ht="20.25" customHeight="1" thickBot="1" x14ac:dyDescent="0.3">
      <c r="A13" s="5" t="s">
        <v>47</v>
      </c>
      <c r="B13" s="242">
        <v>14861095.529999999</v>
      </c>
      <c r="C13" s="241">
        <v>76800410.840000004</v>
      </c>
      <c r="D13" s="163">
        <f t="shared" si="0"/>
        <v>19.350281290760865</v>
      </c>
      <c r="E13" s="164">
        <f>B13/E23*100</f>
        <v>0.97704928738515906</v>
      </c>
      <c r="F13" s="240">
        <v>16205515.52</v>
      </c>
      <c r="G13" s="241">
        <v>82425513.159999996</v>
      </c>
      <c r="H13" s="163">
        <f t="shared" si="1"/>
        <v>19.660800277388287</v>
      </c>
      <c r="I13" s="164">
        <f>F13/E24*100</f>
        <v>1.6081894000815729</v>
      </c>
    </row>
    <row r="14" spans="1:11" ht="20.25" customHeight="1" thickBot="1" x14ac:dyDescent="0.3">
      <c r="A14" s="5" t="s">
        <v>48</v>
      </c>
      <c r="B14" s="243">
        <v>25028928.91</v>
      </c>
      <c r="C14" s="241">
        <v>39245647.030000001</v>
      </c>
      <c r="D14" s="163">
        <f t="shared" si="0"/>
        <v>63.775044633274838</v>
      </c>
      <c r="E14" s="164">
        <f>B14/E23*100</f>
        <v>1.6455379824564864</v>
      </c>
      <c r="F14" s="240">
        <v>27461450.969999999</v>
      </c>
      <c r="G14" s="241">
        <v>40053895.520000003</v>
      </c>
      <c r="H14" s="163">
        <f t="shared" si="1"/>
        <v>68.561248821073463</v>
      </c>
      <c r="I14" s="164">
        <f>F14/E24*100</f>
        <v>2.7251965114167396</v>
      </c>
    </row>
    <row r="15" spans="1:11" ht="20.25" customHeight="1" thickBot="1" x14ac:dyDescent="0.3">
      <c r="A15" s="5" t="s">
        <v>205</v>
      </c>
      <c r="B15" s="242">
        <v>2900107.51</v>
      </c>
      <c r="C15" s="241">
        <v>28709380.859999999</v>
      </c>
      <c r="D15" s="163">
        <f t="shared" si="0"/>
        <v>10.101602414006221</v>
      </c>
      <c r="E15" s="164">
        <f>B15/E23*100</f>
        <v>0.19066884875787138</v>
      </c>
      <c r="F15" s="240">
        <v>3164906.95</v>
      </c>
      <c r="G15" s="241">
        <v>31875411.149999999</v>
      </c>
      <c r="H15" s="163">
        <f t="shared" si="1"/>
        <v>9.9289917708245792</v>
      </c>
      <c r="I15" s="164">
        <f>F15/E24*100</f>
        <v>0.31407638979167146</v>
      </c>
    </row>
    <row r="16" spans="1:11" ht="20.25" customHeight="1" thickBot="1" x14ac:dyDescent="0.3">
      <c r="A16" s="5" t="s">
        <v>50</v>
      </c>
      <c r="B16" s="242">
        <v>1295855.8500000001</v>
      </c>
      <c r="C16" s="241">
        <v>16162654.18</v>
      </c>
      <c r="D16" s="163">
        <f t="shared" si="0"/>
        <v>8.0175931228146844</v>
      </c>
      <c r="E16" s="164">
        <f>B16/E23*100</f>
        <v>8.519661503019689E-2</v>
      </c>
      <c r="F16" s="240">
        <v>1608608.3</v>
      </c>
      <c r="G16" s="241">
        <v>18178020.530000001</v>
      </c>
      <c r="H16" s="163">
        <f t="shared" si="1"/>
        <v>8.849193988670228</v>
      </c>
      <c r="I16" s="164">
        <f>F16/E24*100</f>
        <v>0.1596337255516842</v>
      </c>
    </row>
    <row r="17" spans="1:9" ht="20.25" customHeight="1" thickBot="1" x14ac:dyDescent="0.3">
      <c r="A17" s="82" t="s">
        <v>51</v>
      </c>
      <c r="B17" s="242">
        <v>23117538.399999999</v>
      </c>
      <c r="C17" s="241">
        <v>274636582.88999999</v>
      </c>
      <c r="D17" s="163">
        <f t="shared" si="0"/>
        <v>8.4175014692996122</v>
      </c>
      <c r="E17" s="164">
        <f>B17/E23*100</f>
        <v>1.5198727694215322</v>
      </c>
      <c r="F17" s="240">
        <v>25369794.16</v>
      </c>
      <c r="G17" s="241">
        <v>287803980.75</v>
      </c>
      <c r="H17" s="163">
        <f t="shared" si="1"/>
        <v>8.8149559620015783</v>
      </c>
      <c r="I17" s="164">
        <f>F17/E24*100</f>
        <v>2.5176264216964195</v>
      </c>
    </row>
    <row r="18" spans="1:9" ht="20.25" customHeight="1" thickBot="1" x14ac:dyDescent="0.3">
      <c r="A18" s="5" t="s">
        <v>52</v>
      </c>
      <c r="B18" s="242">
        <v>6246510.2800000003</v>
      </c>
      <c r="C18" s="241">
        <v>71476937.390000001</v>
      </c>
      <c r="D18" s="163">
        <f t="shared" si="0"/>
        <v>8.7391968767731782</v>
      </c>
      <c r="E18" s="164">
        <f>B18/E23*100</f>
        <v>0.4106795764415675</v>
      </c>
      <c r="F18" s="240">
        <v>7009359.9100000001</v>
      </c>
      <c r="G18" s="241">
        <v>78811089.099999994</v>
      </c>
      <c r="H18" s="163">
        <f t="shared" si="1"/>
        <v>8.8938752021382754</v>
      </c>
      <c r="I18" s="164">
        <f>F18/E24*100</f>
        <v>0.69558899836953347</v>
      </c>
    </row>
    <row r="19" spans="1:9" ht="20.25" customHeight="1" thickBot="1" x14ac:dyDescent="0.3">
      <c r="A19" s="5" t="s">
        <v>53</v>
      </c>
      <c r="B19" s="242">
        <v>6679293.9000000004</v>
      </c>
      <c r="C19" s="241">
        <v>81244656.799999997</v>
      </c>
      <c r="D19" s="163">
        <f t="shared" si="0"/>
        <v>8.2212100623951443</v>
      </c>
      <c r="E19" s="164">
        <f>B19/E23*100</f>
        <v>0.43913312662966514</v>
      </c>
      <c r="F19" s="240">
        <v>8341161.6699999999</v>
      </c>
      <c r="G19" s="241">
        <v>99361149.310000002</v>
      </c>
      <c r="H19" s="163">
        <f t="shared" si="1"/>
        <v>8.3947918556941659</v>
      </c>
      <c r="I19" s="164">
        <f>F19/E24*100</f>
        <v>0.82775322793684947</v>
      </c>
    </row>
    <row r="20" spans="1:9" ht="20.25" customHeight="1" thickBot="1" x14ac:dyDescent="0.3">
      <c r="A20" s="5" t="s">
        <v>54</v>
      </c>
      <c r="B20" s="242">
        <v>49061796.149999999</v>
      </c>
      <c r="C20" s="241">
        <v>60535587.159999996</v>
      </c>
      <c r="D20" s="163">
        <f t="shared" si="0"/>
        <v>81.046205136040186</v>
      </c>
      <c r="E20" s="164">
        <f>B20/E23*100</f>
        <v>3.225589450617941</v>
      </c>
      <c r="F20" s="240">
        <v>66456174.079999998</v>
      </c>
      <c r="G20" s="241">
        <v>66727986.259999998</v>
      </c>
      <c r="H20" s="163">
        <f t="shared" si="1"/>
        <v>99.592656402156493</v>
      </c>
      <c r="I20" s="164">
        <f>F20/E24*100</f>
        <v>6.5949222407354666</v>
      </c>
    </row>
    <row r="21" spans="1:9" ht="21" customHeight="1" thickBot="1" x14ac:dyDescent="0.3">
      <c r="A21" s="63" t="s">
        <v>2</v>
      </c>
      <c r="B21" s="166">
        <f>SUM(B2:B20)</f>
        <v>405334657.64999992</v>
      </c>
      <c r="C21" s="166">
        <f>SUM(C2:C20)</f>
        <v>1923498302.1299999</v>
      </c>
      <c r="D21" s="165">
        <f>(B21/C21)*100</f>
        <v>21.072784790147704</v>
      </c>
      <c r="E21" s="164">
        <f>B21/E23*100</f>
        <v>26.64890603858731</v>
      </c>
      <c r="F21" s="166">
        <f>SUM(F2:F20)</f>
        <v>418030166.80000007</v>
      </c>
      <c r="G21" s="166">
        <f>SUM(G4:G20)</f>
        <v>2168515259.9900002</v>
      </c>
      <c r="H21" s="163">
        <f t="shared" si="1"/>
        <v>19.277252713542246</v>
      </c>
      <c r="I21" s="164">
        <f>F21/E24*100</f>
        <v>41.484128186629391</v>
      </c>
    </row>
    <row r="23" spans="1:9" ht="15.75" thickBot="1" x14ac:dyDescent="0.3">
      <c r="A23" s="275" t="s">
        <v>230</v>
      </c>
      <c r="B23" s="275"/>
      <c r="C23" s="275"/>
      <c r="D23" s="275"/>
      <c r="E23" s="245">
        <v>1521018000</v>
      </c>
      <c r="F23" s="56"/>
    </row>
    <row r="24" spans="1:9" ht="15.75" thickBot="1" x14ac:dyDescent="0.3">
      <c r="A24" s="275" t="s">
        <v>231</v>
      </c>
      <c r="B24" s="275"/>
      <c r="C24" s="275"/>
      <c r="D24" s="275"/>
      <c r="E24" s="245">
        <v>1007687000</v>
      </c>
    </row>
  </sheetData>
  <mergeCells count="5">
    <mergeCell ref="A2:A3"/>
    <mergeCell ref="B2:E2"/>
    <mergeCell ref="F2:I2"/>
    <mergeCell ref="A23:D23"/>
    <mergeCell ref="A24:D2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3"/>
  <sheetViews>
    <sheetView workbookViewId="0">
      <selection activeCell="G23" sqref="G23"/>
    </sheetView>
  </sheetViews>
  <sheetFormatPr defaultRowHeight="15" x14ac:dyDescent="0.25"/>
  <cols>
    <col min="1" max="1" width="31.140625" customWidth="1"/>
    <col min="2" max="2" width="11.5703125" customWidth="1"/>
    <col min="3" max="3" width="11.28515625" customWidth="1"/>
    <col min="4" max="4" width="10.85546875" customWidth="1"/>
    <col min="5" max="5" width="11.85546875" customWidth="1"/>
    <col min="6" max="6" width="11.5703125" customWidth="1"/>
  </cols>
  <sheetData>
    <row r="1" spans="1:11" ht="16.5" thickBot="1" x14ac:dyDescent="0.3">
      <c r="A1" s="263" t="s">
        <v>61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6.5" thickBot="1" x14ac:dyDescent="0.3">
      <c r="A2" s="55"/>
      <c r="B2" s="276" t="s">
        <v>63</v>
      </c>
      <c r="C2" s="277"/>
      <c r="D2" s="278"/>
      <c r="E2" s="279" t="s">
        <v>64</v>
      </c>
      <c r="F2" s="280"/>
      <c r="G2" s="281"/>
    </row>
    <row r="3" spans="1:11" ht="15.75" x14ac:dyDescent="0.25">
      <c r="A3" s="60" t="s">
        <v>62</v>
      </c>
      <c r="B3" s="266" t="s">
        <v>226</v>
      </c>
      <c r="C3" s="266" t="s">
        <v>227</v>
      </c>
      <c r="D3" s="61" t="s">
        <v>65</v>
      </c>
      <c r="E3" s="266" t="s">
        <v>226</v>
      </c>
      <c r="F3" s="61" t="s">
        <v>232</v>
      </c>
      <c r="G3" s="61" t="s">
        <v>65</v>
      </c>
    </row>
    <row r="4" spans="1:11" ht="16.5" thickBot="1" x14ac:dyDescent="0.3">
      <c r="A4" s="62"/>
      <c r="B4" s="282"/>
      <c r="C4" s="282"/>
      <c r="D4" s="61" t="s">
        <v>66</v>
      </c>
      <c r="E4" s="282"/>
      <c r="F4" s="61">
        <v>2017</v>
      </c>
      <c r="G4" s="61" t="s">
        <v>66</v>
      </c>
    </row>
    <row r="5" spans="1:11" ht="21" customHeight="1" thickBot="1" x14ac:dyDescent="0.3">
      <c r="A5" s="147" t="s">
        <v>67</v>
      </c>
      <c r="B5" s="246">
        <v>9894</v>
      </c>
      <c r="C5" s="246">
        <v>9803</v>
      </c>
      <c r="D5" s="170">
        <f t="shared" ref="D5:D22" si="0">(C5-B5)/B5*100</f>
        <v>-0.91974934303618361</v>
      </c>
      <c r="E5" s="246">
        <v>82468</v>
      </c>
      <c r="F5" s="246">
        <v>84552</v>
      </c>
      <c r="G5" s="168">
        <f t="shared" ref="G5:G22" si="1">(F5-E5)/E5*100</f>
        <v>2.5270407915797644</v>
      </c>
    </row>
    <row r="6" spans="1:11" ht="21" customHeight="1" thickBot="1" x14ac:dyDescent="0.3">
      <c r="A6" s="147" t="s">
        <v>39</v>
      </c>
      <c r="B6" s="247">
        <v>1653</v>
      </c>
      <c r="C6" s="247">
        <v>1643</v>
      </c>
      <c r="D6" s="170">
        <f t="shared" si="0"/>
        <v>-0.60496067755595884</v>
      </c>
      <c r="E6" s="247">
        <v>26685</v>
      </c>
      <c r="F6" s="247">
        <v>26965</v>
      </c>
      <c r="G6" s="168">
        <f t="shared" si="1"/>
        <v>1.0492786209480982</v>
      </c>
    </row>
    <row r="7" spans="1:11" ht="21" customHeight="1" thickBot="1" x14ac:dyDescent="0.3">
      <c r="A7" s="147" t="s">
        <v>40</v>
      </c>
      <c r="B7" s="246">
        <v>291</v>
      </c>
      <c r="C7" s="246">
        <v>297</v>
      </c>
      <c r="D7" s="170">
        <f t="shared" si="0"/>
        <v>2.0618556701030926</v>
      </c>
      <c r="E7" s="246">
        <v>9134</v>
      </c>
      <c r="F7" s="246">
        <v>9255</v>
      </c>
      <c r="G7" s="168">
        <f t="shared" si="1"/>
        <v>1.3247208232975696</v>
      </c>
    </row>
    <row r="8" spans="1:11" ht="21" customHeight="1" thickBot="1" x14ac:dyDescent="0.3">
      <c r="A8" s="147" t="s">
        <v>41</v>
      </c>
      <c r="B8" s="248">
        <v>1628</v>
      </c>
      <c r="C8" s="248">
        <v>1546</v>
      </c>
      <c r="D8" s="170">
        <f t="shared" si="0"/>
        <v>-5.0368550368550373</v>
      </c>
      <c r="E8" s="248">
        <v>26145</v>
      </c>
      <c r="F8" s="248">
        <v>25008</v>
      </c>
      <c r="G8" s="168">
        <f t="shared" si="1"/>
        <v>-4.3488238668961561</v>
      </c>
    </row>
    <row r="9" spans="1:11" ht="21" customHeight="1" thickBot="1" x14ac:dyDescent="0.3">
      <c r="A9" s="147" t="s">
        <v>42</v>
      </c>
      <c r="B9" s="247">
        <v>726</v>
      </c>
      <c r="C9" s="247">
        <v>687</v>
      </c>
      <c r="D9" s="170">
        <f t="shared" si="0"/>
        <v>-5.3719008264462813</v>
      </c>
      <c r="E9" s="247">
        <v>29846</v>
      </c>
      <c r="F9" s="247">
        <v>17059</v>
      </c>
      <c r="G9" s="168">
        <f t="shared" si="1"/>
        <v>-42.843262078670506</v>
      </c>
    </row>
    <row r="10" spans="1:11" ht="21" customHeight="1" thickBot="1" x14ac:dyDescent="0.3">
      <c r="A10" s="147" t="s">
        <v>43</v>
      </c>
      <c r="B10" s="249">
        <v>678</v>
      </c>
      <c r="C10" s="249">
        <v>670</v>
      </c>
      <c r="D10" s="170">
        <f>(C10-B10)/B10*100</f>
        <v>-1.1799410029498525</v>
      </c>
      <c r="E10" s="249">
        <v>18632</v>
      </c>
      <c r="F10" s="249">
        <v>19330</v>
      </c>
      <c r="G10" s="168">
        <f t="shared" si="1"/>
        <v>3.746243022756548</v>
      </c>
    </row>
    <row r="11" spans="1:11" ht="21" customHeight="1" thickBot="1" x14ac:dyDescent="0.3">
      <c r="A11" s="147" t="s">
        <v>44</v>
      </c>
      <c r="B11" s="249">
        <v>994</v>
      </c>
      <c r="C11" s="249">
        <v>976</v>
      </c>
      <c r="D11" s="170">
        <f t="shared" si="0"/>
        <v>-1.8108651911468814</v>
      </c>
      <c r="E11" s="249">
        <v>15430</v>
      </c>
      <c r="F11" s="249">
        <v>16999</v>
      </c>
      <c r="G11" s="168">
        <f t="shared" si="1"/>
        <v>10.16850291639663</v>
      </c>
    </row>
    <row r="12" spans="1:11" ht="21" customHeight="1" thickBot="1" x14ac:dyDescent="0.3">
      <c r="A12" s="147" t="s">
        <v>45</v>
      </c>
      <c r="B12" s="247">
        <v>187</v>
      </c>
      <c r="C12" s="247">
        <v>172</v>
      </c>
      <c r="D12" s="170">
        <f t="shared" si="0"/>
        <v>-8.0213903743315509</v>
      </c>
      <c r="E12" s="247">
        <v>7885</v>
      </c>
      <c r="F12" s="247">
        <v>9829</v>
      </c>
      <c r="G12" s="168">
        <f t="shared" si="1"/>
        <v>24.654407102092581</v>
      </c>
    </row>
    <row r="13" spans="1:11" ht="21" customHeight="1" thickBot="1" x14ac:dyDescent="0.3">
      <c r="A13" s="147" t="s">
        <v>46</v>
      </c>
      <c r="B13" s="249">
        <v>455</v>
      </c>
      <c r="C13" s="249">
        <v>442</v>
      </c>
      <c r="D13" s="170">
        <f t="shared" si="0"/>
        <v>-2.8571428571428572</v>
      </c>
      <c r="E13" s="250">
        <v>22713</v>
      </c>
      <c r="F13" s="250">
        <v>22780</v>
      </c>
      <c r="G13" s="168">
        <f t="shared" si="1"/>
        <v>0.29498525073746312</v>
      </c>
    </row>
    <row r="14" spans="1:11" ht="21" customHeight="1" thickBot="1" x14ac:dyDescent="0.3">
      <c r="A14" s="147" t="s">
        <v>47</v>
      </c>
      <c r="B14" s="246">
        <v>1164</v>
      </c>
      <c r="C14" s="246">
        <v>1086</v>
      </c>
      <c r="D14" s="170">
        <f t="shared" si="0"/>
        <v>-6.7010309278350517</v>
      </c>
      <c r="E14" s="246">
        <v>31947</v>
      </c>
      <c r="F14" s="246">
        <v>29814</v>
      </c>
      <c r="G14" s="168">
        <f t="shared" si="1"/>
        <v>-6.6766832566438161</v>
      </c>
    </row>
    <row r="15" spans="1:11" ht="21" customHeight="1" thickBot="1" x14ac:dyDescent="0.3">
      <c r="A15" s="147" t="s">
        <v>48</v>
      </c>
      <c r="B15" s="247">
        <v>557</v>
      </c>
      <c r="C15" s="247">
        <v>545</v>
      </c>
      <c r="D15" s="170">
        <f t="shared" si="0"/>
        <v>-2.1543985637342908</v>
      </c>
      <c r="E15" s="247">
        <v>20354</v>
      </c>
      <c r="F15" s="247">
        <v>19555</v>
      </c>
      <c r="G15" s="168">
        <f t="shared" si="1"/>
        <v>-3.9255183256362387</v>
      </c>
    </row>
    <row r="16" spans="1:11" ht="21" customHeight="1" thickBot="1" x14ac:dyDescent="0.3">
      <c r="A16" s="147" t="s">
        <v>49</v>
      </c>
      <c r="B16" s="249">
        <v>449</v>
      </c>
      <c r="C16" s="249">
        <v>413</v>
      </c>
      <c r="D16" s="170">
        <f t="shared" si="0"/>
        <v>-8.0178173719376389</v>
      </c>
      <c r="E16" s="250">
        <v>11680</v>
      </c>
      <c r="F16" s="250">
        <v>12819</v>
      </c>
      <c r="G16" s="168">
        <f t="shared" si="1"/>
        <v>9.7517123287671232</v>
      </c>
    </row>
    <row r="17" spans="1:7" ht="21" customHeight="1" thickBot="1" x14ac:dyDescent="0.3">
      <c r="A17" s="147" t="s">
        <v>50</v>
      </c>
      <c r="B17" s="246">
        <v>258</v>
      </c>
      <c r="C17" s="246">
        <v>290</v>
      </c>
      <c r="D17" s="170">
        <f t="shared" si="0"/>
        <v>12.403100775193799</v>
      </c>
      <c r="E17" s="246">
        <v>6010</v>
      </c>
      <c r="F17" s="246">
        <v>6021</v>
      </c>
      <c r="G17" s="168">
        <f t="shared" si="1"/>
        <v>0.18302828618968386</v>
      </c>
    </row>
    <row r="18" spans="1:7" ht="21" customHeight="1" thickBot="1" x14ac:dyDescent="0.3">
      <c r="A18" s="147" t="s">
        <v>51</v>
      </c>
      <c r="B18" s="246">
        <v>4138</v>
      </c>
      <c r="C18" s="246">
        <v>4026</v>
      </c>
      <c r="D18" s="170">
        <f t="shared" si="0"/>
        <v>-2.706621556307395</v>
      </c>
      <c r="E18" s="246">
        <v>31168</v>
      </c>
      <c r="F18" s="246">
        <v>33112</v>
      </c>
      <c r="G18" s="168">
        <f t="shared" si="1"/>
        <v>6.2371663244353188</v>
      </c>
    </row>
    <row r="19" spans="1:7" ht="21" customHeight="1" thickBot="1" x14ac:dyDescent="0.3">
      <c r="A19" s="147" t="s">
        <v>52</v>
      </c>
      <c r="B19" s="249">
        <v>1222</v>
      </c>
      <c r="C19" s="249">
        <v>1281</v>
      </c>
      <c r="D19" s="170">
        <f t="shared" si="0"/>
        <v>4.828150572831424</v>
      </c>
      <c r="E19" s="249">
        <v>15480</v>
      </c>
      <c r="F19" s="249">
        <v>14100</v>
      </c>
      <c r="G19" s="168">
        <f t="shared" si="1"/>
        <v>-8.9147286821705425</v>
      </c>
    </row>
    <row r="20" spans="1:7" ht="21" customHeight="1" thickBot="1" x14ac:dyDescent="0.3">
      <c r="A20" s="147" t="s">
        <v>53</v>
      </c>
      <c r="B20" s="250">
        <v>1112</v>
      </c>
      <c r="C20" s="250">
        <v>1390</v>
      </c>
      <c r="D20" s="170">
        <f t="shared" si="0"/>
        <v>25</v>
      </c>
      <c r="E20" s="250">
        <v>15843</v>
      </c>
      <c r="F20" s="250">
        <v>16070</v>
      </c>
      <c r="G20" s="168">
        <f t="shared" si="1"/>
        <v>1.4328094426560627</v>
      </c>
    </row>
    <row r="21" spans="1:7" ht="21" customHeight="1" thickBot="1" x14ac:dyDescent="0.3">
      <c r="A21" s="147" t="s">
        <v>54</v>
      </c>
      <c r="B21" s="249">
        <v>934</v>
      </c>
      <c r="C21" s="249">
        <v>937</v>
      </c>
      <c r="D21" s="170">
        <f t="shared" si="0"/>
        <v>0.32119914346895073</v>
      </c>
      <c r="E21" s="249">
        <v>14085</v>
      </c>
      <c r="F21" s="249">
        <v>16302</v>
      </c>
      <c r="G21" s="168">
        <f t="shared" si="1"/>
        <v>15.740149094781684</v>
      </c>
    </row>
    <row r="22" spans="1:7" ht="21" customHeight="1" thickBot="1" x14ac:dyDescent="0.3">
      <c r="A22" s="52" t="s">
        <v>2</v>
      </c>
      <c r="B22" s="172">
        <f>SUM(B5:B21)</f>
        <v>26340</v>
      </c>
      <c r="C22" s="173">
        <f>SUM(C5:C21)</f>
        <v>26204</v>
      </c>
      <c r="D22" s="171">
        <f t="shared" si="0"/>
        <v>-0.51632498101746394</v>
      </c>
      <c r="E22" s="173">
        <f>SUM(E5:E21)</f>
        <v>385505</v>
      </c>
      <c r="F22" s="173">
        <f>SUM(F5:F21)</f>
        <v>379570</v>
      </c>
      <c r="G22" s="174">
        <f t="shared" si="1"/>
        <v>-1.5395390461861713</v>
      </c>
    </row>
    <row r="23" spans="1:7" x14ac:dyDescent="0.25">
      <c r="F23" s="64"/>
    </row>
  </sheetData>
  <mergeCells count="6">
    <mergeCell ref="A1:K1"/>
    <mergeCell ref="B2:D2"/>
    <mergeCell ref="E2:G2"/>
    <mergeCell ref="B3:B4"/>
    <mergeCell ref="E3:E4"/>
    <mergeCell ref="C3:C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14"/>
  <sheetViews>
    <sheetView workbookViewId="0">
      <selection activeCell="G9" sqref="G9:K10"/>
    </sheetView>
  </sheetViews>
  <sheetFormatPr defaultRowHeight="15" x14ac:dyDescent="0.25"/>
  <cols>
    <col min="1" max="1" width="11.85546875" customWidth="1"/>
    <col min="2" max="2" width="10.5703125" customWidth="1"/>
    <col min="3" max="3" width="13.85546875" customWidth="1"/>
    <col min="4" max="4" width="14.140625" customWidth="1"/>
    <col min="5" max="5" width="11.140625" customWidth="1"/>
    <col min="6" max="6" width="8.140625" customWidth="1"/>
    <col min="7" max="7" width="14.140625" customWidth="1"/>
    <col min="8" max="8" width="13.5703125" customWidth="1"/>
    <col min="9" max="9" width="14.7109375" customWidth="1"/>
    <col min="10" max="10" width="13" customWidth="1"/>
    <col min="11" max="11" width="13.140625" customWidth="1"/>
    <col min="12" max="12" width="14.7109375" customWidth="1"/>
  </cols>
  <sheetData>
    <row r="1" spans="1:12" ht="30.75" customHeight="1" thickBot="1" x14ac:dyDescent="0.3">
      <c r="A1" s="286" t="s">
        <v>220</v>
      </c>
      <c r="B1" s="286"/>
      <c r="C1" s="286"/>
      <c r="D1" s="286"/>
      <c r="E1" s="286"/>
      <c r="F1" s="286"/>
      <c r="G1" s="286"/>
      <c r="H1" s="286"/>
      <c r="I1" s="286"/>
    </row>
    <row r="2" spans="1:12" ht="16.5" thickBot="1" x14ac:dyDescent="0.3">
      <c r="A2" s="287" t="s">
        <v>68</v>
      </c>
      <c r="B2" s="289"/>
      <c r="C2" s="291" t="s">
        <v>69</v>
      </c>
      <c r="D2" s="292"/>
      <c r="E2" s="293"/>
      <c r="F2" s="130"/>
      <c r="G2" s="294" t="s">
        <v>70</v>
      </c>
      <c r="H2" s="292"/>
      <c r="I2" s="292"/>
      <c r="J2" s="292"/>
      <c r="K2" s="292"/>
      <c r="L2" s="295"/>
    </row>
    <row r="3" spans="1:12" ht="16.5" thickBot="1" x14ac:dyDescent="0.3">
      <c r="A3" s="288"/>
      <c r="B3" s="290"/>
      <c r="C3" s="287" t="s">
        <v>71</v>
      </c>
      <c r="D3" s="287" t="s">
        <v>72</v>
      </c>
      <c r="E3" s="125" t="s">
        <v>73</v>
      </c>
      <c r="F3" s="123"/>
      <c r="G3" s="127" t="s">
        <v>74</v>
      </c>
      <c r="H3" s="140" t="s">
        <v>75</v>
      </c>
      <c r="I3" s="140" t="s">
        <v>76</v>
      </c>
      <c r="J3" s="140" t="s">
        <v>77</v>
      </c>
      <c r="K3" s="140" t="s">
        <v>78</v>
      </c>
      <c r="L3" s="297" t="s">
        <v>2</v>
      </c>
    </row>
    <row r="4" spans="1:12" ht="15.75" x14ac:dyDescent="0.25">
      <c r="A4" s="288" t="s">
        <v>79</v>
      </c>
      <c r="B4" s="120" t="s">
        <v>80</v>
      </c>
      <c r="C4" s="288"/>
      <c r="D4" s="288"/>
      <c r="E4" s="126" t="s">
        <v>81</v>
      </c>
      <c r="F4" s="123"/>
      <c r="G4" s="128" t="s">
        <v>82</v>
      </c>
      <c r="H4" s="122" t="s">
        <v>83</v>
      </c>
      <c r="I4" s="122" t="s">
        <v>84</v>
      </c>
      <c r="J4" s="122" t="s">
        <v>85</v>
      </c>
      <c r="K4" s="122" t="s">
        <v>85</v>
      </c>
      <c r="L4" s="298"/>
    </row>
    <row r="5" spans="1:12" ht="16.5" thickBot="1" x14ac:dyDescent="0.3">
      <c r="A5" s="300"/>
      <c r="B5" s="143" t="s">
        <v>232</v>
      </c>
      <c r="C5" s="296"/>
      <c r="D5" s="296"/>
      <c r="E5" s="139" t="s">
        <v>66</v>
      </c>
      <c r="F5" s="123"/>
      <c r="G5" s="141" t="s">
        <v>86</v>
      </c>
      <c r="H5" s="142" t="s">
        <v>87</v>
      </c>
      <c r="I5" s="142" t="s">
        <v>88</v>
      </c>
      <c r="J5" s="142" t="s">
        <v>89</v>
      </c>
      <c r="K5" s="142" t="s">
        <v>90</v>
      </c>
      <c r="L5" s="299"/>
    </row>
    <row r="6" spans="1:12" ht="25.5" customHeight="1" thickBot="1" x14ac:dyDescent="0.3">
      <c r="A6" s="131" t="s">
        <v>91</v>
      </c>
      <c r="B6" s="137">
        <v>2016</v>
      </c>
      <c r="C6" s="237">
        <v>35002078.490000002</v>
      </c>
      <c r="D6" s="251">
        <v>34185521.710000001</v>
      </c>
      <c r="E6" s="175">
        <f>(D6/C6)*100</f>
        <v>97.667119167699454</v>
      </c>
      <c r="F6" s="124"/>
      <c r="G6" s="237">
        <v>30889479.91</v>
      </c>
      <c r="H6" s="237">
        <v>4485870.8</v>
      </c>
      <c r="I6" s="237">
        <v>17124820</v>
      </c>
      <c r="J6" s="237">
        <v>451347.02</v>
      </c>
      <c r="K6" s="252">
        <v>8609750</v>
      </c>
      <c r="L6" s="186">
        <f>SUM(G6:K6)</f>
        <v>61561267.730000004</v>
      </c>
    </row>
    <row r="7" spans="1:12" ht="26.25" customHeight="1" thickBot="1" x14ac:dyDescent="0.3">
      <c r="A7" s="131" t="s">
        <v>92</v>
      </c>
      <c r="B7" s="133">
        <v>2017</v>
      </c>
      <c r="C7" s="237">
        <v>71888851.569999993</v>
      </c>
      <c r="D7" s="251">
        <v>38826746.020000003</v>
      </c>
      <c r="E7" s="175">
        <f>(D7/C7)*100</f>
        <v>54.009411990944692</v>
      </c>
      <c r="F7" s="124"/>
      <c r="G7" s="237">
        <v>42520388.210000001</v>
      </c>
      <c r="H7" s="237">
        <v>5946311.0199999996</v>
      </c>
      <c r="I7" s="237">
        <v>24993262.460000001</v>
      </c>
      <c r="J7" s="237">
        <v>636783.96</v>
      </c>
      <c r="K7" s="252">
        <v>8609750</v>
      </c>
      <c r="L7" s="187">
        <f>SUM(G7:K7)</f>
        <v>82706495.649999991</v>
      </c>
    </row>
    <row r="8" spans="1:12" ht="35.25" customHeight="1" thickBot="1" x14ac:dyDescent="0.3">
      <c r="A8" s="132" t="s">
        <v>93</v>
      </c>
      <c r="B8" s="138" t="s">
        <v>94</v>
      </c>
      <c r="C8" s="176">
        <f>((C7-C6)/C6)*100</f>
        <v>105.38452192357217</v>
      </c>
      <c r="D8" s="177">
        <f>((D7-D6)/D6)*100</f>
        <v>13.576578849292051</v>
      </c>
      <c r="E8" s="175"/>
      <c r="F8" s="124"/>
      <c r="G8" s="176">
        <f t="shared" ref="G8:L8" si="0">((G7-G6)/G6)*100</f>
        <v>37.653299226429091</v>
      </c>
      <c r="H8" s="176">
        <f t="shared" si="0"/>
        <v>32.556448571813526</v>
      </c>
      <c r="I8" s="176">
        <f t="shared" si="0"/>
        <v>45.947592208268475</v>
      </c>
      <c r="J8" s="176">
        <f t="shared" si="0"/>
        <v>41.08522528851524</v>
      </c>
      <c r="K8" s="177">
        <f t="shared" si="0"/>
        <v>0</v>
      </c>
      <c r="L8" s="187">
        <f t="shared" si="0"/>
        <v>34.348265881625935</v>
      </c>
    </row>
    <row r="9" spans="1:12" ht="25.5" customHeight="1" thickBot="1" x14ac:dyDescent="0.3">
      <c r="A9" s="135" t="s">
        <v>95</v>
      </c>
      <c r="B9" s="137">
        <v>2016</v>
      </c>
      <c r="C9" s="237">
        <v>16687089.33</v>
      </c>
      <c r="D9" s="253">
        <v>16829326.140000001</v>
      </c>
      <c r="E9" s="175">
        <f>(D9/C9)*100</f>
        <v>100.8523763922345</v>
      </c>
      <c r="F9" s="124"/>
      <c r="G9" s="237">
        <v>5878458.6699999999</v>
      </c>
      <c r="H9" s="237">
        <v>5332526.71</v>
      </c>
      <c r="I9" s="237">
        <v>4137251.35</v>
      </c>
      <c r="J9" s="237">
        <v>138499.39000000001</v>
      </c>
      <c r="K9" s="252">
        <v>35</v>
      </c>
      <c r="L9" s="188">
        <f>SUM(G9:K9)</f>
        <v>15486771.119999999</v>
      </c>
    </row>
    <row r="10" spans="1:12" ht="27" customHeight="1" thickBot="1" x14ac:dyDescent="0.3">
      <c r="A10" s="135" t="s">
        <v>96</v>
      </c>
      <c r="B10" s="133">
        <v>2017</v>
      </c>
      <c r="C10" s="237">
        <v>12170437.9</v>
      </c>
      <c r="D10" s="251">
        <v>12314365.880000001</v>
      </c>
      <c r="E10" s="175">
        <f>(D10/C10)*100</f>
        <v>101.18260313377878</v>
      </c>
      <c r="F10" s="124"/>
      <c r="G10" s="237">
        <v>6709166.75</v>
      </c>
      <c r="H10" s="237">
        <v>6973401.9400000004</v>
      </c>
      <c r="I10" s="237">
        <v>3460049</v>
      </c>
      <c r="J10" s="237">
        <v>120204.58</v>
      </c>
      <c r="K10" s="252">
        <v>35</v>
      </c>
      <c r="L10" s="186">
        <f>SUM(G10:K10)</f>
        <v>17262857.27</v>
      </c>
    </row>
    <row r="11" spans="1:12" ht="39" customHeight="1" thickBot="1" x14ac:dyDescent="0.3">
      <c r="A11" s="136" t="s">
        <v>93</v>
      </c>
      <c r="B11" s="134" t="s">
        <v>94</v>
      </c>
      <c r="C11" s="178">
        <f>((C10-C9)/C9)*100</f>
        <v>-27.066742082335338</v>
      </c>
      <c r="D11" s="179">
        <f>((D10-D9)/D9)*100</f>
        <v>-26.827932517564246</v>
      </c>
      <c r="E11" s="175"/>
      <c r="F11" s="124"/>
      <c r="G11" s="178">
        <f t="shared" ref="G11:L11" si="1">((G10-G9)/G9)*100</f>
        <v>14.131392710803903</v>
      </c>
      <c r="H11" s="178">
        <f t="shared" si="1"/>
        <v>30.771064435981053</v>
      </c>
      <c r="I11" s="178">
        <f t="shared" si="1"/>
        <v>-16.368412085961374</v>
      </c>
      <c r="J11" s="178">
        <f t="shared" si="1"/>
        <v>-13.20930727564938</v>
      </c>
      <c r="K11" s="179">
        <f t="shared" si="1"/>
        <v>0</v>
      </c>
      <c r="L11" s="186">
        <f t="shared" si="1"/>
        <v>11.46840833533285</v>
      </c>
    </row>
    <row r="12" spans="1:12" ht="33" customHeight="1" thickBot="1" x14ac:dyDescent="0.3">
      <c r="A12" s="283" t="s">
        <v>2</v>
      </c>
      <c r="B12" s="133">
        <v>2016</v>
      </c>
      <c r="C12" s="180">
        <f>(C6+C9)</f>
        <v>51689167.82</v>
      </c>
      <c r="D12" s="181">
        <f>(D6+D9)</f>
        <v>51014847.850000001</v>
      </c>
      <c r="E12" s="175">
        <f>(D12/C12)*100</f>
        <v>98.695432721323314</v>
      </c>
      <c r="F12" s="144"/>
      <c r="G12" s="180">
        <f t="shared" ref="G12:L13" si="2">(G6+G9)</f>
        <v>36767938.579999998</v>
      </c>
      <c r="H12" s="180">
        <f t="shared" si="2"/>
        <v>9818397.5099999998</v>
      </c>
      <c r="I12" s="180">
        <f t="shared" si="2"/>
        <v>21262071.350000001</v>
      </c>
      <c r="J12" s="180">
        <f t="shared" si="2"/>
        <v>589846.41</v>
      </c>
      <c r="K12" s="181">
        <f t="shared" si="2"/>
        <v>8609785</v>
      </c>
      <c r="L12" s="186">
        <f t="shared" si="2"/>
        <v>77048038.850000009</v>
      </c>
    </row>
    <row r="13" spans="1:12" ht="30.75" customHeight="1" thickBot="1" x14ac:dyDescent="0.3">
      <c r="A13" s="284"/>
      <c r="B13" s="133">
        <v>2017</v>
      </c>
      <c r="C13" s="182">
        <f>(C7+C10)</f>
        <v>84059289.469999999</v>
      </c>
      <c r="D13" s="183">
        <f>(D7+D10)</f>
        <v>51141111.900000006</v>
      </c>
      <c r="E13" s="184">
        <f>(D13/C13)*100</f>
        <v>60.839334025362902</v>
      </c>
      <c r="F13" s="144"/>
      <c r="G13" s="182">
        <f t="shared" si="2"/>
        <v>49229554.960000001</v>
      </c>
      <c r="H13" s="154">
        <f t="shared" si="2"/>
        <v>12919712.960000001</v>
      </c>
      <c r="I13" s="182">
        <f t="shared" si="2"/>
        <v>28453311.460000001</v>
      </c>
      <c r="J13" s="182">
        <f t="shared" si="2"/>
        <v>756988.53999999992</v>
      </c>
      <c r="K13" s="183">
        <f t="shared" si="2"/>
        <v>8609785</v>
      </c>
      <c r="L13" s="186">
        <f t="shared" si="2"/>
        <v>99969352.919999987</v>
      </c>
    </row>
    <row r="14" spans="1:12" ht="43.5" customHeight="1" thickBot="1" x14ac:dyDescent="0.3">
      <c r="A14" s="285"/>
      <c r="B14" s="134" t="s">
        <v>94</v>
      </c>
      <c r="C14" s="189">
        <f>((C13-C12)/C12)*100</f>
        <v>62.624574964573299</v>
      </c>
      <c r="D14" s="190">
        <f>((D13-D12)/D12)*100</f>
        <v>0.24750451157133946</v>
      </c>
      <c r="E14" s="185" t="s">
        <v>225</v>
      </c>
      <c r="F14" s="129"/>
      <c r="G14" s="189">
        <f t="shared" ref="G14:L14" si="3">((G13-G12)/G12)*100</f>
        <v>33.892616396989219</v>
      </c>
      <c r="H14" s="189">
        <f t="shared" si="3"/>
        <v>31.58677825827813</v>
      </c>
      <c r="I14" s="189">
        <f t="shared" si="3"/>
        <v>33.82191693190795</v>
      </c>
      <c r="J14" s="189">
        <f t="shared" si="3"/>
        <v>28.336551204914496</v>
      </c>
      <c r="K14" s="190">
        <f t="shared" si="3"/>
        <v>0</v>
      </c>
      <c r="L14" s="191">
        <f t="shared" si="3"/>
        <v>29.749380272512898</v>
      </c>
    </row>
  </sheetData>
  <mergeCells count="10">
    <mergeCell ref="A12:A14"/>
    <mergeCell ref="A1:I1"/>
    <mergeCell ref="A2:A3"/>
    <mergeCell ref="B2:B3"/>
    <mergeCell ref="C2:E2"/>
    <mergeCell ref="G2:L2"/>
    <mergeCell ref="C3:C5"/>
    <mergeCell ref="D3:D5"/>
    <mergeCell ref="L3:L5"/>
    <mergeCell ref="A4:A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5"/>
  <sheetViews>
    <sheetView topLeftCell="A16" workbookViewId="0">
      <selection activeCell="I34" sqref="I34"/>
    </sheetView>
  </sheetViews>
  <sheetFormatPr defaultRowHeight="15" x14ac:dyDescent="0.25"/>
  <cols>
    <col min="1" max="1" width="14" customWidth="1"/>
    <col min="2" max="2" width="14.140625" customWidth="1"/>
    <col min="3" max="3" width="19" customWidth="1"/>
    <col min="4" max="4" width="17.42578125" customWidth="1"/>
    <col min="5" max="5" width="4.42578125" customWidth="1"/>
    <col min="6" max="6" width="12.5703125" customWidth="1"/>
    <col min="7" max="7" width="10.7109375" customWidth="1"/>
    <col min="8" max="8" width="18.28515625" customWidth="1"/>
    <col min="9" max="9" width="18.7109375" customWidth="1"/>
    <col min="10" max="10" width="4.28515625" customWidth="1"/>
    <col min="11" max="11" width="14" customWidth="1"/>
    <col min="12" max="12" width="11.7109375" customWidth="1"/>
    <col min="13" max="13" width="19.28515625" customWidth="1"/>
    <col min="14" max="14" width="18.42578125" customWidth="1"/>
  </cols>
  <sheetData>
    <row r="1" spans="1:14" ht="22.5" customHeight="1" thickBot="1" x14ac:dyDescent="0.3">
      <c r="A1" s="6" t="s">
        <v>218</v>
      </c>
      <c r="B1" s="6"/>
      <c r="C1" s="6"/>
      <c r="D1" s="6"/>
      <c r="E1" s="6"/>
      <c r="F1" s="6" t="s">
        <v>197</v>
      </c>
      <c r="G1" s="6"/>
      <c r="H1" s="6"/>
      <c r="I1" s="6"/>
      <c r="J1" s="6"/>
      <c r="K1" s="256" t="s">
        <v>219</v>
      </c>
      <c r="L1" s="256"/>
      <c r="M1" s="256"/>
      <c r="N1" s="256"/>
    </row>
    <row r="2" spans="1:14" ht="16.5" customHeight="1" thickBot="1" x14ac:dyDescent="0.3">
      <c r="A2" s="301"/>
      <c r="B2" s="302"/>
      <c r="C2" s="303"/>
      <c r="D2" s="304" t="s">
        <v>190</v>
      </c>
      <c r="E2" s="73"/>
      <c r="F2" s="301"/>
      <c r="G2" s="302"/>
      <c r="H2" s="303"/>
      <c r="I2" s="304" t="s">
        <v>190</v>
      </c>
      <c r="J2" s="92"/>
      <c r="K2" s="301"/>
      <c r="L2" s="302"/>
      <c r="M2" s="303"/>
      <c r="N2" s="304" t="s">
        <v>190</v>
      </c>
    </row>
    <row r="3" spans="1:14" ht="29.25" customHeight="1" thickBot="1" x14ac:dyDescent="0.3">
      <c r="A3" s="25" t="s">
        <v>97</v>
      </c>
      <c r="B3" s="26" t="s">
        <v>192</v>
      </c>
      <c r="C3" s="27" t="s">
        <v>191</v>
      </c>
      <c r="D3" s="305"/>
      <c r="E3" s="4"/>
      <c r="F3" s="25" t="s">
        <v>97</v>
      </c>
      <c r="G3" s="26" t="s">
        <v>192</v>
      </c>
      <c r="H3" s="27" t="s">
        <v>191</v>
      </c>
      <c r="I3" s="305"/>
      <c r="J3" s="92"/>
      <c r="K3" s="25" t="s">
        <v>97</v>
      </c>
      <c r="L3" s="26" t="s">
        <v>192</v>
      </c>
      <c r="M3" s="27" t="s">
        <v>191</v>
      </c>
      <c r="N3" s="305"/>
    </row>
    <row r="4" spans="1:14" ht="20.100000000000001" customHeight="1" thickBot="1" x14ac:dyDescent="0.3">
      <c r="A4" s="23" t="s">
        <v>107</v>
      </c>
      <c r="B4" s="203">
        <v>462</v>
      </c>
      <c r="C4" s="204">
        <v>6534007.7599999998</v>
      </c>
      <c r="D4" s="204">
        <v>6483914.9299999997</v>
      </c>
      <c r="E4" s="90"/>
      <c r="F4" s="23" t="s">
        <v>107</v>
      </c>
      <c r="G4" s="203">
        <v>1827</v>
      </c>
      <c r="H4" s="204">
        <v>25653753.350000001</v>
      </c>
      <c r="I4" s="204">
        <v>24963230.489999998</v>
      </c>
      <c r="J4" s="92"/>
      <c r="K4" s="23" t="s">
        <v>107</v>
      </c>
      <c r="L4" s="114">
        <f>SUM(B4,G4)</f>
        <v>2289</v>
      </c>
      <c r="M4" s="114">
        <f>SUM(C4,H4)</f>
        <v>32187761.109999999</v>
      </c>
      <c r="N4" s="114">
        <f t="shared" ref="N4:N19" si="0">SUM(D4,I4)</f>
        <v>31447145.419999998</v>
      </c>
    </row>
    <row r="5" spans="1:14" ht="20.100000000000001" customHeight="1" thickBot="1" x14ac:dyDescent="0.3">
      <c r="A5" s="67" t="s">
        <v>98</v>
      </c>
      <c r="B5" s="205">
        <v>10241</v>
      </c>
      <c r="C5" s="206">
        <v>40316879.060000002</v>
      </c>
      <c r="D5" s="206">
        <v>40316879.060000002</v>
      </c>
      <c r="E5" s="90"/>
      <c r="F5" s="67" t="s">
        <v>98</v>
      </c>
      <c r="G5" s="205">
        <v>2275</v>
      </c>
      <c r="H5" s="206">
        <v>416863833.38</v>
      </c>
      <c r="I5" s="206">
        <v>416838026.25</v>
      </c>
      <c r="J5" s="92"/>
      <c r="K5" s="67" t="s">
        <v>98</v>
      </c>
      <c r="L5" s="114">
        <f t="shared" ref="L5:L19" si="1">SUM(B5,G5)</f>
        <v>12516</v>
      </c>
      <c r="M5" s="114">
        <f t="shared" ref="M5:M19" si="2">SUM(C5,H5)</f>
        <v>457180712.44</v>
      </c>
      <c r="N5" s="114">
        <f t="shared" si="0"/>
        <v>457154905.31</v>
      </c>
    </row>
    <row r="6" spans="1:14" ht="20.100000000000001" customHeight="1" thickBot="1" x14ac:dyDescent="0.3">
      <c r="A6" s="67" t="s">
        <v>108</v>
      </c>
      <c r="B6" s="203">
        <v>187</v>
      </c>
      <c r="C6" s="204">
        <v>929946.82</v>
      </c>
      <c r="D6" s="204">
        <v>929946.82</v>
      </c>
      <c r="E6" s="90"/>
      <c r="F6" s="67" t="s">
        <v>108</v>
      </c>
      <c r="G6" s="203">
        <v>554</v>
      </c>
      <c r="H6" s="204">
        <v>23741964.25</v>
      </c>
      <c r="I6" s="204">
        <v>23409724.469999999</v>
      </c>
      <c r="J6" s="92"/>
      <c r="K6" s="67" t="s">
        <v>108</v>
      </c>
      <c r="L6" s="114">
        <f t="shared" si="1"/>
        <v>741</v>
      </c>
      <c r="M6" s="114">
        <f t="shared" si="2"/>
        <v>24671911.07</v>
      </c>
      <c r="N6" s="114">
        <f t="shared" si="0"/>
        <v>24339671.289999999</v>
      </c>
    </row>
    <row r="7" spans="1:14" ht="20.100000000000001" customHeight="1" thickBot="1" x14ac:dyDescent="0.3">
      <c r="A7" s="67" t="s">
        <v>110</v>
      </c>
      <c r="B7" s="205">
        <v>305</v>
      </c>
      <c r="C7" s="206">
        <v>1733389.87</v>
      </c>
      <c r="D7" s="206">
        <v>1733389.87</v>
      </c>
      <c r="E7" s="90"/>
      <c r="F7" s="67" t="s">
        <v>110</v>
      </c>
      <c r="G7" s="205">
        <v>310</v>
      </c>
      <c r="H7" s="206">
        <v>22905800.620000001</v>
      </c>
      <c r="I7" s="206">
        <v>22870958.989999998</v>
      </c>
      <c r="J7" s="92"/>
      <c r="K7" s="67" t="s">
        <v>110</v>
      </c>
      <c r="L7" s="114">
        <f t="shared" si="1"/>
        <v>615</v>
      </c>
      <c r="M7" s="114">
        <f t="shared" si="2"/>
        <v>24639190.490000002</v>
      </c>
      <c r="N7" s="114">
        <f t="shared" si="0"/>
        <v>24604348.859999999</v>
      </c>
    </row>
    <row r="8" spans="1:14" ht="20.100000000000001" customHeight="1" thickBot="1" x14ac:dyDescent="0.3">
      <c r="A8" s="67" t="s">
        <v>113</v>
      </c>
      <c r="B8" s="203">
        <v>1357</v>
      </c>
      <c r="C8" s="204">
        <v>8847437.9900000002</v>
      </c>
      <c r="D8" s="204">
        <v>8838443.9800000004</v>
      </c>
      <c r="E8" s="90"/>
      <c r="F8" s="67" t="s">
        <v>113</v>
      </c>
      <c r="G8" s="203">
        <v>809</v>
      </c>
      <c r="H8" s="204">
        <v>27999692.559999999</v>
      </c>
      <c r="I8" s="204">
        <v>27945599.670000002</v>
      </c>
      <c r="J8" s="92"/>
      <c r="K8" s="67" t="s">
        <v>113</v>
      </c>
      <c r="L8" s="114">
        <f t="shared" si="1"/>
        <v>2166</v>
      </c>
      <c r="M8" s="114">
        <f t="shared" si="2"/>
        <v>36847130.549999997</v>
      </c>
      <c r="N8" s="114">
        <f t="shared" si="0"/>
        <v>36784043.650000006</v>
      </c>
    </row>
    <row r="9" spans="1:14" ht="20.100000000000001" customHeight="1" thickBot="1" x14ac:dyDescent="0.3">
      <c r="A9" s="67" t="s">
        <v>99</v>
      </c>
      <c r="B9" s="205">
        <v>2158</v>
      </c>
      <c r="C9" s="206">
        <v>22117028.850000001</v>
      </c>
      <c r="D9" s="206">
        <v>22117194.66</v>
      </c>
      <c r="E9" s="90"/>
      <c r="F9" s="67" t="s">
        <v>99</v>
      </c>
      <c r="G9" s="205">
        <v>6040</v>
      </c>
      <c r="H9" s="206">
        <v>346906813.81</v>
      </c>
      <c r="I9" s="206">
        <v>346757143.37</v>
      </c>
      <c r="J9" s="92"/>
      <c r="K9" s="67" t="s">
        <v>99</v>
      </c>
      <c r="L9" s="114">
        <f t="shared" si="1"/>
        <v>8198</v>
      </c>
      <c r="M9" s="114">
        <f t="shared" si="2"/>
        <v>369023842.66000003</v>
      </c>
      <c r="N9" s="114">
        <f t="shared" si="0"/>
        <v>368874338.03000003</v>
      </c>
    </row>
    <row r="10" spans="1:14" ht="20.100000000000001" customHeight="1" thickBot="1" x14ac:dyDescent="0.3">
      <c r="A10" s="67" t="s">
        <v>100</v>
      </c>
      <c r="B10" s="203">
        <v>3795</v>
      </c>
      <c r="C10" s="204">
        <v>22604805.41</v>
      </c>
      <c r="D10" s="204">
        <v>22604805.41</v>
      </c>
      <c r="E10" s="90"/>
      <c r="F10" s="67" t="s">
        <v>100</v>
      </c>
      <c r="G10" s="203">
        <v>2066</v>
      </c>
      <c r="H10" s="204">
        <v>117026714.31999999</v>
      </c>
      <c r="I10" s="204">
        <v>117014968.95</v>
      </c>
      <c r="J10" s="92"/>
      <c r="K10" s="67" t="s">
        <v>100</v>
      </c>
      <c r="L10" s="114">
        <f t="shared" si="1"/>
        <v>5861</v>
      </c>
      <c r="M10" s="114">
        <f t="shared" si="2"/>
        <v>139631519.72999999</v>
      </c>
      <c r="N10" s="114">
        <f t="shared" si="0"/>
        <v>139619774.36000001</v>
      </c>
    </row>
    <row r="11" spans="1:14" ht="20.100000000000001" customHeight="1" thickBot="1" x14ac:dyDescent="0.3">
      <c r="A11" s="67" t="s">
        <v>111</v>
      </c>
      <c r="B11" s="205">
        <v>1010</v>
      </c>
      <c r="C11" s="206">
        <v>4291854.0999999996</v>
      </c>
      <c r="D11" s="206">
        <v>4292949.34</v>
      </c>
      <c r="E11" s="90"/>
      <c r="F11" s="67" t="s">
        <v>111</v>
      </c>
      <c r="G11" s="205">
        <v>400</v>
      </c>
      <c r="H11" s="206">
        <v>2946189.43</v>
      </c>
      <c r="I11" s="206">
        <v>2944336.1</v>
      </c>
      <c r="J11" s="92"/>
      <c r="K11" s="67" t="s">
        <v>111</v>
      </c>
      <c r="L11" s="114">
        <f t="shared" si="1"/>
        <v>1410</v>
      </c>
      <c r="M11" s="114">
        <f t="shared" si="2"/>
        <v>7238043.5299999993</v>
      </c>
      <c r="N11" s="114">
        <f t="shared" si="0"/>
        <v>7237285.4399999995</v>
      </c>
    </row>
    <row r="12" spans="1:14" ht="20.100000000000001" customHeight="1" thickBot="1" x14ac:dyDescent="0.3">
      <c r="A12" s="67" t="s">
        <v>101</v>
      </c>
      <c r="B12" s="203">
        <v>16313</v>
      </c>
      <c r="C12" s="204">
        <v>102664207.81999999</v>
      </c>
      <c r="D12" s="204">
        <v>102531648.31999999</v>
      </c>
      <c r="E12" s="90"/>
      <c r="F12" s="67" t="s">
        <v>101</v>
      </c>
      <c r="G12" s="203">
        <v>1961</v>
      </c>
      <c r="H12" s="204">
        <v>38331480.590000004</v>
      </c>
      <c r="I12" s="204">
        <v>37767186.549999997</v>
      </c>
      <c r="J12" s="92"/>
      <c r="K12" s="67" t="s">
        <v>101</v>
      </c>
      <c r="L12" s="114">
        <f t="shared" si="1"/>
        <v>18274</v>
      </c>
      <c r="M12" s="114">
        <f t="shared" si="2"/>
        <v>140995688.41</v>
      </c>
      <c r="N12" s="114">
        <f t="shared" si="0"/>
        <v>140298834.87</v>
      </c>
    </row>
    <row r="13" spans="1:14" ht="20.100000000000001" customHeight="1" thickBot="1" x14ac:dyDescent="0.3">
      <c r="A13" s="67" t="s">
        <v>102</v>
      </c>
      <c r="B13" s="205">
        <v>3063</v>
      </c>
      <c r="C13" s="206">
        <v>19600611.039999999</v>
      </c>
      <c r="D13" s="206">
        <v>19561796.23</v>
      </c>
      <c r="E13" s="90"/>
      <c r="F13" s="67" t="s">
        <v>102</v>
      </c>
      <c r="G13" s="205">
        <v>1806</v>
      </c>
      <c r="H13" s="206">
        <v>88186223.829999998</v>
      </c>
      <c r="I13" s="206">
        <v>88179659.829999998</v>
      </c>
      <c r="J13" s="92"/>
      <c r="K13" s="67" t="s">
        <v>102</v>
      </c>
      <c r="L13" s="114">
        <f t="shared" si="1"/>
        <v>4869</v>
      </c>
      <c r="M13" s="114">
        <f t="shared" si="2"/>
        <v>107786834.87</v>
      </c>
      <c r="N13" s="114">
        <f t="shared" si="0"/>
        <v>107741456.06</v>
      </c>
    </row>
    <row r="14" spans="1:14" ht="20.100000000000001" customHeight="1" thickBot="1" x14ac:dyDescent="0.3">
      <c r="A14" s="67" t="s">
        <v>103</v>
      </c>
      <c r="B14" s="203">
        <v>3563</v>
      </c>
      <c r="C14" s="204">
        <v>27288384.359999999</v>
      </c>
      <c r="D14" s="204">
        <v>27289616.07</v>
      </c>
      <c r="E14" s="93"/>
      <c r="F14" s="67" t="s">
        <v>103</v>
      </c>
      <c r="G14" s="203">
        <v>1237</v>
      </c>
      <c r="H14" s="204">
        <v>66279285.270000003</v>
      </c>
      <c r="I14" s="204">
        <v>66045584.780000001</v>
      </c>
      <c r="J14" s="92"/>
      <c r="K14" s="67" t="s">
        <v>103</v>
      </c>
      <c r="L14" s="114">
        <f t="shared" si="1"/>
        <v>4800</v>
      </c>
      <c r="M14" s="114">
        <f t="shared" si="2"/>
        <v>93567669.629999995</v>
      </c>
      <c r="N14" s="114">
        <f t="shared" si="0"/>
        <v>93335200.849999994</v>
      </c>
    </row>
    <row r="15" spans="1:14" ht="20.100000000000001" customHeight="1" thickBot="1" x14ac:dyDescent="0.3">
      <c r="A15" s="67" t="s">
        <v>104</v>
      </c>
      <c r="B15" s="205">
        <v>193</v>
      </c>
      <c r="C15" s="206">
        <v>731371.34</v>
      </c>
      <c r="D15" s="206">
        <v>731371.34</v>
      </c>
      <c r="E15" s="93"/>
      <c r="F15" s="67" t="s">
        <v>104</v>
      </c>
      <c r="G15" s="205">
        <v>2082</v>
      </c>
      <c r="H15" s="206">
        <v>89662533.769999996</v>
      </c>
      <c r="I15" s="206">
        <v>89340108.390000001</v>
      </c>
      <c r="J15" s="92"/>
      <c r="K15" s="67" t="s">
        <v>104</v>
      </c>
      <c r="L15" s="114">
        <f t="shared" si="1"/>
        <v>2275</v>
      </c>
      <c r="M15" s="114">
        <f t="shared" si="2"/>
        <v>90393905.109999999</v>
      </c>
      <c r="N15" s="114">
        <f t="shared" si="0"/>
        <v>90071479.730000004</v>
      </c>
    </row>
    <row r="16" spans="1:14" ht="20.100000000000001" customHeight="1" thickBot="1" x14ac:dyDescent="0.3">
      <c r="A16" s="67" t="s">
        <v>109</v>
      </c>
      <c r="B16" s="203">
        <v>428</v>
      </c>
      <c r="C16" s="204">
        <v>18714770</v>
      </c>
      <c r="D16" s="204">
        <v>18712670</v>
      </c>
      <c r="E16" s="93"/>
      <c r="F16" s="67" t="s">
        <v>109</v>
      </c>
      <c r="G16" s="203">
        <v>1035</v>
      </c>
      <c r="H16" s="204">
        <v>45224241.039999999</v>
      </c>
      <c r="I16" s="204">
        <v>45190661.270000003</v>
      </c>
      <c r="J16" s="92"/>
      <c r="K16" s="67" t="s">
        <v>109</v>
      </c>
      <c r="L16" s="114">
        <f t="shared" si="1"/>
        <v>1463</v>
      </c>
      <c r="M16" s="114">
        <f t="shared" si="2"/>
        <v>63939011.039999999</v>
      </c>
      <c r="N16" s="114">
        <f t="shared" si="0"/>
        <v>63903331.270000003</v>
      </c>
    </row>
    <row r="17" spans="1:14" ht="20.100000000000001" customHeight="1" thickBot="1" x14ac:dyDescent="0.3">
      <c r="A17" s="67" t="s">
        <v>112</v>
      </c>
      <c r="B17" s="205">
        <v>168</v>
      </c>
      <c r="C17" s="206">
        <v>7920944.9000000004</v>
      </c>
      <c r="D17" s="206">
        <v>7920944.9000000004</v>
      </c>
      <c r="E17" s="93"/>
      <c r="F17" s="67" t="s">
        <v>112</v>
      </c>
      <c r="G17" s="205">
        <v>402</v>
      </c>
      <c r="H17" s="206">
        <v>5888258.5499999998</v>
      </c>
      <c r="I17" s="206">
        <v>5566471.7300000004</v>
      </c>
      <c r="J17" s="92"/>
      <c r="K17" s="67" t="s">
        <v>112</v>
      </c>
      <c r="L17" s="114">
        <f t="shared" si="1"/>
        <v>570</v>
      </c>
      <c r="M17" s="114">
        <f t="shared" si="2"/>
        <v>13809203.449999999</v>
      </c>
      <c r="N17" s="114">
        <f t="shared" si="0"/>
        <v>13487416.630000001</v>
      </c>
    </row>
    <row r="18" spans="1:14" ht="20.100000000000001" customHeight="1" thickBot="1" x14ac:dyDescent="0.3">
      <c r="A18" s="67" t="s">
        <v>114</v>
      </c>
      <c r="B18" s="203">
        <v>125</v>
      </c>
      <c r="C18" s="204">
        <v>554283.29</v>
      </c>
      <c r="D18" s="204">
        <v>554283.29</v>
      </c>
      <c r="E18" s="93"/>
      <c r="F18" s="67" t="s">
        <v>114</v>
      </c>
      <c r="G18" s="203">
        <v>359</v>
      </c>
      <c r="H18" s="204">
        <v>19407526.359999999</v>
      </c>
      <c r="I18" s="204">
        <v>19328170.600000001</v>
      </c>
      <c r="J18" s="92"/>
      <c r="K18" s="67" t="s">
        <v>114</v>
      </c>
      <c r="L18" s="114">
        <f t="shared" si="1"/>
        <v>484</v>
      </c>
      <c r="M18" s="114">
        <f t="shared" si="2"/>
        <v>19961809.649999999</v>
      </c>
      <c r="N18" s="114">
        <f t="shared" si="0"/>
        <v>19882453.890000001</v>
      </c>
    </row>
    <row r="19" spans="1:14" ht="20.100000000000001" customHeight="1" thickBot="1" x14ac:dyDescent="0.3">
      <c r="A19" s="67" t="s">
        <v>105</v>
      </c>
      <c r="B19" s="205">
        <v>936</v>
      </c>
      <c r="C19" s="206">
        <v>21253954.989999998</v>
      </c>
      <c r="D19" s="206">
        <v>21253954.989999998</v>
      </c>
      <c r="E19" s="93"/>
      <c r="F19" s="67" t="s">
        <v>105</v>
      </c>
      <c r="G19" s="205">
        <v>1056</v>
      </c>
      <c r="H19" s="206">
        <v>144182607.72999999</v>
      </c>
      <c r="I19" s="206">
        <v>144180239.72999999</v>
      </c>
      <c r="J19" s="92"/>
      <c r="K19" s="67" t="s">
        <v>105</v>
      </c>
      <c r="L19" s="114">
        <f t="shared" si="1"/>
        <v>1992</v>
      </c>
      <c r="M19" s="114">
        <f t="shared" si="2"/>
        <v>165436562.72</v>
      </c>
      <c r="N19" s="114">
        <f t="shared" si="0"/>
        <v>165434194.72</v>
      </c>
    </row>
    <row r="20" spans="1:14" ht="20.100000000000001" customHeight="1" thickBot="1" x14ac:dyDescent="0.3">
      <c r="A20" s="91" t="s">
        <v>2</v>
      </c>
      <c r="B20" s="159">
        <f>SUM(B4:B19)</f>
        <v>44304</v>
      </c>
      <c r="C20" s="159">
        <f t="shared" ref="C20:D20" si="3">SUM(C4:C19)</f>
        <v>306103877.59999996</v>
      </c>
      <c r="D20" s="159">
        <f t="shared" si="3"/>
        <v>305873809.20999998</v>
      </c>
      <c r="E20" s="92"/>
      <c r="F20" s="49" t="s">
        <v>2</v>
      </c>
      <c r="G20" s="99">
        <f>SUM(G4:G19)</f>
        <v>24219</v>
      </c>
      <c r="H20" s="99">
        <f t="shared" ref="H20:I20" si="4">SUM(H4:H19)</f>
        <v>1481206918.8599997</v>
      </c>
      <c r="I20" s="99">
        <f t="shared" si="4"/>
        <v>1478342071.1700001</v>
      </c>
      <c r="J20" s="92"/>
      <c r="K20" s="49" t="s">
        <v>2</v>
      </c>
      <c r="L20" s="99">
        <f>SUM(L4:L19)</f>
        <v>68523</v>
      </c>
      <c r="M20" s="99">
        <f t="shared" ref="M20:N20" si="5">SUM(M4:M19)</f>
        <v>1787310796.4600003</v>
      </c>
      <c r="N20" s="99">
        <f t="shared" si="5"/>
        <v>1784215880.3800001</v>
      </c>
    </row>
    <row r="21" spans="1:14" x14ac:dyDescent="0.25">
      <c r="A21" s="92"/>
      <c r="B21" s="94"/>
      <c r="C21" s="94"/>
      <c r="D21" s="94"/>
      <c r="E21" s="92"/>
      <c r="F21" s="92"/>
      <c r="G21" s="92"/>
      <c r="H21" s="92"/>
      <c r="I21" s="92"/>
      <c r="J21" s="92"/>
      <c r="K21" s="92"/>
      <c r="L21" s="92"/>
      <c r="M21" s="92"/>
      <c r="N21" s="92"/>
    </row>
    <row r="22" spans="1:14" ht="16.5" thickBot="1" x14ac:dyDescent="0.3">
      <c r="A22" s="256" t="s">
        <v>193</v>
      </c>
      <c r="B22" s="256"/>
      <c r="C22" s="256"/>
      <c r="D22" s="256"/>
      <c r="E22" s="92"/>
      <c r="F22" s="92"/>
      <c r="G22" s="92"/>
      <c r="H22" s="92"/>
      <c r="I22" s="92"/>
      <c r="J22" s="92"/>
      <c r="K22" s="92"/>
      <c r="L22" s="92"/>
      <c r="M22" s="92"/>
      <c r="N22" s="92"/>
    </row>
    <row r="23" spans="1:14" ht="1.5" customHeight="1" thickBot="1" x14ac:dyDescent="0.3">
      <c r="A23" s="301"/>
      <c r="B23" s="302"/>
      <c r="C23" s="303"/>
      <c r="D23" s="304" t="s">
        <v>196</v>
      </c>
      <c r="E23" s="92"/>
      <c r="F23" s="92"/>
      <c r="G23" s="92"/>
      <c r="H23" s="92"/>
      <c r="I23" s="92"/>
      <c r="J23" s="92"/>
      <c r="K23" s="92"/>
      <c r="L23" s="92"/>
      <c r="M23" s="92"/>
      <c r="N23" s="92"/>
    </row>
    <row r="24" spans="1:14" ht="35.25" customHeight="1" thickBot="1" x14ac:dyDescent="0.3">
      <c r="A24" s="25" t="s">
        <v>97</v>
      </c>
      <c r="B24" s="26" t="s">
        <v>194</v>
      </c>
      <c r="C24" s="27" t="s">
        <v>195</v>
      </c>
      <c r="D24" s="305"/>
      <c r="E24" s="92"/>
      <c r="F24" s="92"/>
      <c r="G24" s="92"/>
      <c r="H24" s="92"/>
      <c r="I24" s="92"/>
      <c r="J24" s="92"/>
      <c r="K24" s="92"/>
      <c r="L24" s="92"/>
      <c r="M24" s="92"/>
      <c r="N24" s="92"/>
    </row>
    <row r="25" spans="1:14" ht="17.25" customHeight="1" x14ac:dyDescent="0.25">
      <c r="A25" s="207" t="s">
        <v>98</v>
      </c>
      <c r="B25" s="207">
        <v>9</v>
      </c>
      <c r="C25" s="207">
        <v>9</v>
      </c>
      <c r="D25" s="208">
        <v>44487.31</v>
      </c>
      <c r="E25" s="92"/>
      <c r="F25" s="95"/>
      <c r="G25" s="92"/>
      <c r="H25" s="92"/>
      <c r="I25" s="92"/>
      <c r="J25" s="92"/>
      <c r="K25" s="92"/>
      <c r="L25" s="65"/>
      <c r="M25" s="66"/>
      <c r="N25" s="66"/>
    </row>
    <row r="26" spans="1:14" ht="16.5" customHeight="1" x14ac:dyDescent="0.25">
      <c r="A26" s="209" t="s">
        <v>108</v>
      </c>
      <c r="B26" s="209">
        <v>1</v>
      </c>
      <c r="C26" s="209">
        <v>1</v>
      </c>
      <c r="D26" s="210">
        <v>8374</v>
      </c>
      <c r="E26" s="92"/>
      <c r="F26" s="95"/>
      <c r="G26" s="92"/>
      <c r="H26" s="92"/>
      <c r="I26" s="92"/>
      <c r="J26" s="92"/>
      <c r="K26" s="92"/>
      <c r="L26" s="65"/>
      <c r="M26" s="66"/>
      <c r="N26" s="66"/>
    </row>
    <row r="27" spans="1:14" ht="17.25" customHeight="1" x14ac:dyDescent="0.25">
      <c r="A27" s="207" t="s">
        <v>113</v>
      </c>
      <c r="B27" s="207">
        <v>7</v>
      </c>
      <c r="C27" s="207">
        <v>6</v>
      </c>
      <c r="D27" s="208">
        <v>15121.07</v>
      </c>
      <c r="E27" s="92"/>
      <c r="F27" s="95"/>
      <c r="G27" s="92"/>
      <c r="H27" s="92"/>
      <c r="I27" s="92"/>
      <c r="J27" s="92"/>
      <c r="K27" s="92"/>
      <c r="L27" s="65"/>
      <c r="M27" s="66"/>
      <c r="N27" s="66"/>
    </row>
    <row r="28" spans="1:14" ht="18" customHeight="1" x14ac:dyDescent="0.25">
      <c r="A28" s="209" t="s">
        <v>99</v>
      </c>
      <c r="B28" s="209">
        <v>4</v>
      </c>
      <c r="C28" s="209">
        <v>3</v>
      </c>
      <c r="D28" s="210"/>
      <c r="E28" s="92"/>
      <c r="F28" s="95"/>
      <c r="G28" s="92"/>
      <c r="H28" s="92"/>
      <c r="I28" s="92"/>
      <c r="J28" s="92"/>
      <c r="K28" s="92"/>
      <c r="L28" s="65"/>
      <c r="M28" s="66"/>
      <c r="N28" s="66"/>
    </row>
    <row r="29" spans="1:14" ht="17.25" customHeight="1" x14ac:dyDescent="0.25">
      <c r="A29" s="207" t="s">
        <v>100</v>
      </c>
      <c r="B29" s="207">
        <v>1</v>
      </c>
      <c r="C29" s="207">
        <v>1</v>
      </c>
      <c r="D29" s="208"/>
      <c r="E29" s="92"/>
      <c r="F29" s="95"/>
      <c r="G29" s="92"/>
      <c r="H29" s="92"/>
      <c r="I29" s="92"/>
      <c r="J29" s="92"/>
      <c r="K29" s="92"/>
      <c r="L29" s="65"/>
      <c r="M29" s="66"/>
      <c r="N29" s="66"/>
    </row>
    <row r="30" spans="1:14" ht="17.25" customHeight="1" x14ac:dyDescent="0.25">
      <c r="A30" s="209" t="s">
        <v>101</v>
      </c>
      <c r="B30" s="209">
        <v>1</v>
      </c>
      <c r="C30" s="209">
        <v>1</v>
      </c>
      <c r="D30" s="210">
        <v>300</v>
      </c>
      <c r="E30" s="92"/>
      <c r="F30" s="95"/>
      <c r="G30" s="92"/>
      <c r="H30" s="92"/>
      <c r="I30" s="92"/>
      <c r="J30" s="92"/>
      <c r="K30" s="92"/>
      <c r="L30" s="65"/>
      <c r="M30" s="66"/>
      <c r="N30" s="66"/>
    </row>
    <row r="31" spans="1:14" ht="17.25" customHeight="1" x14ac:dyDescent="0.25">
      <c r="A31" s="207" t="s">
        <v>102</v>
      </c>
      <c r="B31" s="207">
        <v>2</v>
      </c>
      <c r="C31" s="207">
        <v>2</v>
      </c>
      <c r="D31" s="208">
        <v>120</v>
      </c>
      <c r="E31" s="92"/>
      <c r="F31" s="95"/>
      <c r="G31" s="92"/>
      <c r="H31" s="92"/>
      <c r="I31" s="92"/>
      <c r="J31" s="92"/>
      <c r="K31" s="92"/>
      <c r="L31" s="65"/>
      <c r="M31" s="66"/>
      <c r="N31" s="66"/>
    </row>
    <row r="32" spans="1:14" ht="17.25" customHeight="1" x14ac:dyDescent="0.25">
      <c r="A32" s="209" t="s">
        <v>103</v>
      </c>
      <c r="B32" s="209">
        <v>6</v>
      </c>
      <c r="C32" s="209">
        <v>6</v>
      </c>
      <c r="D32" s="210">
        <v>550</v>
      </c>
      <c r="E32" s="92"/>
      <c r="F32" s="95"/>
      <c r="G32" s="92"/>
      <c r="H32" s="92"/>
      <c r="I32" s="92"/>
      <c r="J32" s="92"/>
      <c r="K32" s="92"/>
      <c r="L32" s="65"/>
      <c r="M32" s="66"/>
      <c r="N32" s="66"/>
    </row>
    <row r="33" spans="1:14" ht="17.25" customHeight="1" x14ac:dyDescent="0.25">
      <c r="A33" s="207" t="s">
        <v>114</v>
      </c>
      <c r="B33" s="207">
        <v>6</v>
      </c>
      <c r="C33" s="207">
        <v>6</v>
      </c>
      <c r="D33" s="208">
        <v>15927.89</v>
      </c>
      <c r="E33" s="92"/>
      <c r="F33" s="95"/>
      <c r="G33" s="92"/>
      <c r="H33" s="92"/>
      <c r="I33" s="92"/>
      <c r="J33" s="92"/>
      <c r="K33" s="92"/>
      <c r="L33" s="65"/>
      <c r="M33" s="66"/>
      <c r="N33" s="66"/>
    </row>
    <row r="34" spans="1:14" ht="15.75" x14ac:dyDescent="0.25">
      <c r="A34" s="209" t="s">
        <v>105</v>
      </c>
      <c r="B34" s="209">
        <v>102</v>
      </c>
      <c r="C34" s="209">
        <v>101</v>
      </c>
      <c r="D34" s="210">
        <v>21726.560000000001</v>
      </c>
      <c r="L34" s="38"/>
      <c r="M34" s="38"/>
      <c r="N34" s="38"/>
    </row>
    <row r="35" spans="1:14" ht="15.75" x14ac:dyDescent="0.25">
      <c r="A35" s="211" t="s">
        <v>217</v>
      </c>
      <c r="B35" s="213">
        <v>139</v>
      </c>
      <c r="C35" s="213">
        <v>136</v>
      </c>
      <c r="D35" s="212">
        <v>106606.83</v>
      </c>
    </row>
  </sheetData>
  <mergeCells count="10">
    <mergeCell ref="A22:D22"/>
    <mergeCell ref="A23:C23"/>
    <mergeCell ref="D23:D24"/>
    <mergeCell ref="K1:N1"/>
    <mergeCell ref="D2:D3"/>
    <mergeCell ref="A2:C2"/>
    <mergeCell ref="K2:M2"/>
    <mergeCell ref="N2:N3"/>
    <mergeCell ref="F2:H2"/>
    <mergeCell ref="I2:I3"/>
  </mergeCells>
  <pageMargins left="0.7" right="0.7" top="0.75" bottom="0.75" header="0.3" footer="0.3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5"/>
  <sheetViews>
    <sheetView zoomScale="85" zoomScaleNormal="85" workbookViewId="0">
      <selection activeCell="L17" sqref="L17"/>
    </sheetView>
  </sheetViews>
  <sheetFormatPr defaultRowHeight="15" x14ac:dyDescent="0.25"/>
  <cols>
    <col min="1" max="1" width="12" customWidth="1"/>
    <col min="2" max="2" width="28.7109375" customWidth="1"/>
    <col min="3" max="3" width="14.140625" customWidth="1"/>
    <col min="4" max="4" width="13.85546875" customWidth="1"/>
    <col min="5" max="5" width="14.7109375" customWidth="1"/>
    <col min="6" max="6" width="15.7109375" customWidth="1"/>
    <col min="7" max="7" width="16.42578125" customWidth="1"/>
    <col min="8" max="8" width="15.5703125" customWidth="1"/>
    <col min="9" max="10" width="13.85546875" customWidth="1"/>
    <col min="11" max="11" width="15.140625" customWidth="1"/>
    <col min="12" max="13" width="14.28515625" customWidth="1"/>
    <col min="14" max="14" width="13" customWidth="1"/>
    <col min="15" max="15" width="14.28515625" customWidth="1"/>
    <col min="16" max="16" width="10.5703125" customWidth="1"/>
    <col min="17" max="17" width="12.42578125" customWidth="1"/>
    <col min="18" max="18" width="13.7109375" customWidth="1"/>
  </cols>
  <sheetData>
    <row r="1" spans="1:14" ht="16.5" thickBot="1" x14ac:dyDescent="0.3">
      <c r="A1" s="306" t="s">
        <v>233</v>
      </c>
      <c r="B1" s="306"/>
      <c r="C1" s="306"/>
      <c r="D1" s="306"/>
      <c r="E1" s="306"/>
      <c r="F1" s="306"/>
      <c r="G1" s="306"/>
      <c r="H1" s="306"/>
      <c r="I1" s="306"/>
    </row>
    <row r="2" spans="1:14" ht="31.5" customHeight="1" thickBot="1" x14ac:dyDescent="0.3">
      <c r="B2" s="28"/>
      <c r="C2" s="29" t="s">
        <v>204</v>
      </c>
      <c r="D2" s="30" t="s">
        <v>102</v>
      </c>
      <c r="E2" s="30" t="s">
        <v>98</v>
      </c>
      <c r="F2" s="30" t="s">
        <v>99</v>
      </c>
      <c r="G2" s="30" t="s">
        <v>105</v>
      </c>
      <c r="H2" s="30" t="s">
        <v>104</v>
      </c>
      <c r="I2" s="30" t="s">
        <v>100</v>
      </c>
      <c r="J2" s="30" t="s">
        <v>103</v>
      </c>
      <c r="K2" s="30" t="s">
        <v>101</v>
      </c>
      <c r="L2" s="31" t="s">
        <v>2</v>
      </c>
    </row>
    <row r="3" spans="1:14" ht="18" customHeight="1" thickBot="1" x14ac:dyDescent="0.3">
      <c r="B3" s="32" t="s">
        <v>115</v>
      </c>
      <c r="C3" s="155">
        <v>260</v>
      </c>
      <c r="D3" s="222">
        <v>0</v>
      </c>
      <c r="E3" s="223">
        <v>0</v>
      </c>
      <c r="F3" s="222">
        <v>540</v>
      </c>
      <c r="G3" s="222">
        <v>0</v>
      </c>
      <c r="H3" s="222">
        <v>23000</v>
      </c>
      <c r="I3" s="222">
        <v>25.5</v>
      </c>
      <c r="J3" s="223">
        <v>0</v>
      </c>
      <c r="K3" s="224">
        <v>0</v>
      </c>
      <c r="L3" s="33">
        <f>SUM(C3:K3)</f>
        <v>23825.5</v>
      </c>
    </row>
    <row r="4" spans="1:14" ht="18.75" customHeight="1" thickBot="1" x14ac:dyDescent="0.3">
      <c r="B4" s="32" t="s">
        <v>116</v>
      </c>
      <c r="C4" s="156">
        <v>202672.47</v>
      </c>
      <c r="D4" s="225">
        <v>3140.64</v>
      </c>
      <c r="E4" s="225">
        <v>1469.02</v>
      </c>
      <c r="F4" s="226">
        <v>3749.4</v>
      </c>
      <c r="G4" s="226">
        <v>1969.53</v>
      </c>
      <c r="H4" s="227">
        <v>313.32</v>
      </c>
      <c r="I4" s="226">
        <v>46758.59</v>
      </c>
      <c r="J4" s="225">
        <v>313</v>
      </c>
      <c r="K4" s="228">
        <v>25174.76</v>
      </c>
      <c r="L4" s="33">
        <f t="shared" ref="L4:L13" si="0">SUM(C4:K4)</f>
        <v>285560.73</v>
      </c>
    </row>
    <row r="5" spans="1:14" ht="18.75" customHeight="1" thickBot="1" x14ac:dyDescent="0.3">
      <c r="B5" s="32" t="s">
        <v>117</v>
      </c>
      <c r="C5" s="155">
        <v>26250.68</v>
      </c>
      <c r="D5" s="222">
        <v>3003.35</v>
      </c>
      <c r="E5" s="223">
        <v>3073.14</v>
      </c>
      <c r="F5" s="222">
        <v>0</v>
      </c>
      <c r="G5" s="222">
        <v>950.44</v>
      </c>
      <c r="H5" s="222">
        <v>2911</v>
      </c>
      <c r="I5" s="222">
        <v>0</v>
      </c>
      <c r="J5" s="223">
        <v>3309.79</v>
      </c>
      <c r="K5" s="229">
        <v>162.75</v>
      </c>
      <c r="L5" s="33">
        <f t="shared" si="0"/>
        <v>39661.15</v>
      </c>
    </row>
    <row r="6" spans="1:14" ht="18.75" customHeight="1" thickBot="1" x14ac:dyDescent="0.3">
      <c r="B6" s="32" t="s">
        <v>118</v>
      </c>
      <c r="C6" s="156">
        <v>166464.69</v>
      </c>
      <c r="D6" s="227">
        <v>0</v>
      </c>
      <c r="E6" s="230">
        <v>1500</v>
      </c>
      <c r="F6" s="227">
        <v>562.5</v>
      </c>
      <c r="G6" s="227">
        <v>0</v>
      </c>
      <c r="H6" s="227">
        <v>0</v>
      </c>
      <c r="I6" s="227">
        <v>0</v>
      </c>
      <c r="J6" s="230">
        <v>2875</v>
      </c>
      <c r="K6" s="228">
        <v>90609.77</v>
      </c>
      <c r="L6" s="33">
        <f t="shared" si="0"/>
        <v>262011.96000000002</v>
      </c>
      <c r="M6" s="56"/>
    </row>
    <row r="7" spans="1:14" ht="18.75" customHeight="1" thickBot="1" x14ac:dyDescent="0.3">
      <c r="B7" s="32" t="s">
        <v>119</v>
      </c>
      <c r="C7" s="155">
        <v>1843</v>
      </c>
      <c r="D7" s="222">
        <v>0</v>
      </c>
      <c r="E7" s="223">
        <v>0</v>
      </c>
      <c r="F7" s="222">
        <v>0</v>
      </c>
      <c r="G7" s="222">
        <v>0</v>
      </c>
      <c r="H7" s="222">
        <v>0</v>
      </c>
      <c r="I7" s="222">
        <v>0</v>
      </c>
      <c r="J7" s="223">
        <v>0</v>
      </c>
      <c r="K7" s="224">
        <v>24906.3</v>
      </c>
      <c r="L7" s="33">
        <f t="shared" si="0"/>
        <v>26749.3</v>
      </c>
    </row>
    <row r="8" spans="1:14" ht="18.75" customHeight="1" thickBot="1" x14ac:dyDescent="0.3">
      <c r="B8" s="32" t="s">
        <v>120</v>
      </c>
      <c r="C8" s="156">
        <v>0</v>
      </c>
      <c r="D8" s="227">
        <v>0</v>
      </c>
      <c r="E8" s="230">
        <v>0</v>
      </c>
      <c r="F8" s="227">
        <v>0</v>
      </c>
      <c r="G8" s="227">
        <v>0</v>
      </c>
      <c r="H8" s="227">
        <v>0</v>
      </c>
      <c r="I8" s="227">
        <v>0</v>
      </c>
      <c r="J8" s="230">
        <v>0</v>
      </c>
      <c r="K8" s="228">
        <v>0</v>
      </c>
      <c r="L8" s="33">
        <f t="shared" si="0"/>
        <v>0</v>
      </c>
    </row>
    <row r="9" spans="1:14" ht="18" customHeight="1" thickBot="1" x14ac:dyDescent="0.3">
      <c r="B9" s="32" t="s">
        <v>121</v>
      </c>
      <c r="C9" s="155">
        <v>0</v>
      </c>
      <c r="D9" s="222">
        <v>0</v>
      </c>
      <c r="E9" s="223">
        <v>0</v>
      </c>
      <c r="F9" s="222">
        <v>0</v>
      </c>
      <c r="G9" s="222">
        <v>0</v>
      </c>
      <c r="H9" s="222">
        <v>14448.16</v>
      </c>
      <c r="I9" s="222">
        <v>0</v>
      </c>
      <c r="J9" s="223">
        <v>0</v>
      </c>
      <c r="K9" s="224">
        <v>0</v>
      </c>
      <c r="L9" s="33">
        <f t="shared" si="0"/>
        <v>14448.16</v>
      </c>
    </row>
    <row r="10" spans="1:14" ht="18.75" customHeight="1" thickBot="1" x14ac:dyDescent="0.3">
      <c r="B10" s="32" t="s">
        <v>122</v>
      </c>
      <c r="C10" s="156">
        <v>76014.559999999998</v>
      </c>
      <c r="D10" s="227">
        <v>46967.32</v>
      </c>
      <c r="E10" s="230">
        <v>6885</v>
      </c>
      <c r="F10" s="227">
        <v>0</v>
      </c>
      <c r="G10" s="227">
        <v>0</v>
      </c>
      <c r="H10" s="227">
        <v>0</v>
      </c>
      <c r="I10" s="227">
        <v>0</v>
      </c>
      <c r="J10" s="230">
        <v>68191.86</v>
      </c>
      <c r="K10" s="231">
        <v>15669.29</v>
      </c>
      <c r="L10" s="33">
        <f t="shared" si="0"/>
        <v>213728.03</v>
      </c>
    </row>
    <row r="11" spans="1:14" ht="35.25" customHeight="1" thickBot="1" x14ac:dyDescent="0.3">
      <c r="B11" s="34" t="s">
        <v>123</v>
      </c>
      <c r="C11" s="155">
        <v>275870.71000000002</v>
      </c>
      <c r="D11" s="222">
        <v>144253.94</v>
      </c>
      <c r="E11" s="223">
        <v>229345.37</v>
      </c>
      <c r="F11" s="222">
        <v>29802.3</v>
      </c>
      <c r="G11" s="222">
        <v>4074.46</v>
      </c>
      <c r="H11" s="222">
        <v>67205.88</v>
      </c>
      <c r="I11" s="222">
        <v>192443.47</v>
      </c>
      <c r="J11" s="223">
        <v>155890.10999999999</v>
      </c>
      <c r="K11" s="232">
        <v>384661.13</v>
      </c>
      <c r="L11" s="33">
        <f t="shared" si="0"/>
        <v>1483547.37</v>
      </c>
      <c r="N11" s="96"/>
    </row>
    <row r="12" spans="1:14" ht="35.25" customHeight="1" thickBot="1" x14ac:dyDescent="0.3">
      <c r="B12" s="85" t="s">
        <v>216</v>
      </c>
      <c r="C12" s="156">
        <v>0</v>
      </c>
      <c r="D12" s="227">
        <v>3603.63</v>
      </c>
      <c r="E12" s="230">
        <v>0</v>
      </c>
      <c r="F12" s="227">
        <v>89183.92</v>
      </c>
      <c r="G12" s="227">
        <v>0</v>
      </c>
      <c r="H12" s="227">
        <v>11763.47</v>
      </c>
      <c r="I12" s="227">
        <v>166.57</v>
      </c>
      <c r="J12" s="230">
        <v>0</v>
      </c>
      <c r="K12" s="228">
        <v>0</v>
      </c>
      <c r="L12" s="33">
        <f t="shared" si="0"/>
        <v>104717.59000000001</v>
      </c>
    </row>
    <row r="13" spans="1:14" ht="32.25" thickBot="1" x14ac:dyDescent="0.3">
      <c r="B13" s="34" t="s">
        <v>203</v>
      </c>
      <c r="C13" s="155">
        <v>0</v>
      </c>
      <c r="D13" s="222">
        <v>0</v>
      </c>
      <c r="E13" s="223">
        <v>0</v>
      </c>
      <c r="F13" s="222">
        <v>0</v>
      </c>
      <c r="G13" s="222">
        <v>0</v>
      </c>
      <c r="H13" s="222">
        <v>0</v>
      </c>
      <c r="I13" s="222">
        <v>0</v>
      </c>
      <c r="J13" s="223">
        <v>0</v>
      </c>
      <c r="K13" s="224">
        <v>0</v>
      </c>
      <c r="L13" s="33">
        <f t="shared" si="0"/>
        <v>0</v>
      </c>
    </row>
    <row r="14" spans="1:14" ht="24.75" customHeight="1" thickBot="1" x14ac:dyDescent="0.3">
      <c r="B14" s="53" t="s">
        <v>106</v>
      </c>
      <c r="C14" s="148">
        <f>SUM(C3:C13)</f>
        <v>749376.11</v>
      </c>
      <c r="D14" s="148">
        <f t="shared" ref="D14:L14" si="1">SUM(D3:D13)</f>
        <v>200968.88</v>
      </c>
      <c r="E14" s="148">
        <f t="shared" si="1"/>
        <v>242272.53</v>
      </c>
      <c r="F14" s="148">
        <f t="shared" si="1"/>
        <v>123838.12</v>
      </c>
      <c r="G14" s="148">
        <f t="shared" si="1"/>
        <v>6994.43</v>
      </c>
      <c r="H14" s="148">
        <f t="shared" si="1"/>
        <v>119641.83</v>
      </c>
      <c r="I14" s="148">
        <f t="shared" si="1"/>
        <v>239394.13</v>
      </c>
      <c r="J14" s="148">
        <f t="shared" si="1"/>
        <v>230579.75999999998</v>
      </c>
      <c r="K14" s="148">
        <f t="shared" si="1"/>
        <v>541184</v>
      </c>
      <c r="L14" s="148">
        <f t="shared" si="1"/>
        <v>2454249.79</v>
      </c>
    </row>
    <row r="16" spans="1:14" ht="19.5" thickBot="1" x14ac:dyDescent="0.35">
      <c r="B16" s="86" t="s">
        <v>223</v>
      </c>
      <c r="C16" s="86"/>
    </row>
    <row r="17" spans="3:8" ht="63" x14ac:dyDescent="0.25">
      <c r="C17" s="87" t="s">
        <v>97</v>
      </c>
      <c r="D17" s="88" t="s">
        <v>198</v>
      </c>
      <c r="E17" s="88" t="s">
        <v>199</v>
      </c>
      <c r="F17" s="88" t="s">
        <v>202</v>
      </c>
      <c r="G17" s="89" t="s">
        <v>200</v>
      </c>
      <c r="H17" s="89" t="s">
        <v>201</v>
      </c>
    </row>
    <row r="18" spans="3:8" ht="15.75" x14ac:dyDescent="0.25">
      <c r="C18" s="83" t="s">
        <v>107</v>
      </c>
      <c r="D18" s="214">
        <v>2225</v>
      </c>
      <c r="E18" s="214">
        <v>1043</v>
      </c>
      <c r="F18" s="216"/>
      <c r="G18" s="217"/>
      <c r="H18" s="217"/>
    </row>
    <row r="19" spans="3:8" ht="15.75" x14ac:dyDescent="0.25">
      <c r="C19" s="84" t="s">
        <v>98</v>
      </c>
      <c r="D19" s="215">
        <v>12372</v>
      </c>
      <c r="E19" s="215">
        <v>1843</v>
      </c>
      <c r="F19" s="218"/>
      <c r="G19" s="219"/>
      <c r="H19" s="219"/>
    </row>
    <row r="20" spans="3:8" ht="15.75" x14ac:dyDescent="0.25">
      <c r="C20" s="83" t="s">
        <v>108</v>
      </c>
      <c r="D20" s="214">
        <v>693</v>
      </c>
      <c r="E20" s="214">
        <v>386</v>
      </c>
      <c r="F20" s="216"/>
      <c r="G20" s="217"/>
      <c r="H20" s="217"/>
    </row>
    <row r="21" spans="3:8" ht="15.75" x14ac:dyDescent="0.25">
      <c r="C21" s="84" t="s">
        <v>110</v>
      </c>
      <c r="D21" s="215">
        <v>589</v>
      </c>
      <c r="E21" s="215">
        <v>179</v>
      </c>
      <c r="F21" s="218">
        <v>9</v>
      </c>
      <c r="G21" s="219">
        <v>35502.31</v>
      </c>
      <c r="H21" s="219">
        <v>31576.61</v>
      </c>
    </row>
    <row r="22" spans="3:8" ht="15.75" x14ac:dyDescent="0.25">
      <c r="C22" s="83" t="s">
        <v>113</v>
      </c>
      <c r="D22" s="214">
        <v>1999</v>
      </c>
      <c r="E22" s="214">
        <v>293</v>
      </c>
      <c r="F22" s="216">
        <v>2</v>
      </c>
      <c r="G22" s="217">
        <v>862.63</v>
      </c>
      <c r="H22" s="217">
        <v>11475</v>
      </c>
    </row>
    <row r="23" spans="3:8" ht="15.75" x14ac:dyDescent="0.25">
      <c r="C23" s="84" t="s">
        <v>99</v>
      </c>
      <c r="D23" s="215">
        <v>7946</v>
      </c>
      <c r="E23" s="215">
        <v>4894</v>
      </c>
      <c r="F23" s="218"/>
      <c r="G23" s="219"/>
      <c r="H23" s="219"/>
    </row>
    <row r="24" spans="3:8" ht="15.75" x14ac:dyDescent="0.25">
      <c r="C24" s="83" t="s">
        <v>100</v>
      </c>
      <c r="D24" s="214">
        <v>5850</v>
      </c>
      <c r="E24" s="214">
        <v>1032</v>
      </c>
      <c r="F24" s="216"/>
      <c r="G24" s="217"/>
      <c r="H24" s="217"/>
    </row>
    <row r="25" spans="3:8" ht="15.75" x14ac:dyDescent="0.25">
      <c r="C25" s="84" t="s">
        <v>111</v>
      </c>
      <c r="D25" s="215">
        <v>1377</v>
      </c>
      <c r="E25" s="215">
        <v>242</v>
      </c>
      <c r="F25" s="218"/>
      <c r="G25" s="219"/>
      <c r="H25" s="219"/>
    </row>
    <row r="26" spans="3:8" ht="15.75" x14ac:dyDescent="0.25">
      <c r="C26" s="83" t="s">
        <v>101</v>
      </c>
      <c r="D26" s="214">
        <v>18042</v>
      </c>
      <c r="E26" s="214">
        <v>1658</v>
      </c>
      <c r="F26" s="216"/>
      <c r="G26" s="217"/>
      <c r="H26" s="217"/>
    </row>
    <row r="27" spans="3:8" ht="15.75" x14ac:dyDescent="0.25">
      <c r="C27" s="84" t="s">
        <v>102</v>
      </c>
      <c r="D27" s="215">
        <v>4822</v>
      </c>
      <c r="E27" s="215">
        <v>920</v>
      </c>
      <c r="F27" s="218"/>
      <c r="G27" s="219"/>
      <c r="H27" s="219"/>
    </row>
    <row r="28" spans="3:8" ht="15.75" x14ac:dyDescent="0.25">
      <c r="C28" s="83" t="s">
        <v>103</v>
      </c>
      <c r="D28" s="214">
        <v>4785</v>
      </c>
      <c r="E28" s="214">
        <v>707</v>
      </c>
      <c r="F28" s="216"/>
      <c r="G28" s="217"/>
      <c r="H28" s="217"/>
    </row>
    <row r="29" spans="3:8" ht="15.75" x14ac:dyDescent="0.25">
      <c r="C29" s="84" t="s">
        <v>104</v>
      </c>
      <c r="D29" s="215">
        <v>2229</v>
      </c>
      <c r="E29" s="215">
        <v>1663</v>
      </c>
      <c r="F29" s="218"/>
      <c r="G29" s="219"/>
      <c r="H29" s="219"/>
    </row>
    <row r="30" spans="3:8" ht="15.75" x14ac:dyDescent="0.25">
      <c r="C30" s="83" t="s">
        <v>109</v>
      </c>
      <c r="D30" s="214">
        <v>1284</v>
      </c>
      <c r="E30" s="214">
        <v>264</v>
      </c>
      <c r="F30" s="216">
        <v>3</v>
      </c>
      <c r="G30" s="217">
        <v>1355.88</v>
      </c>
      <c r="H30" s="217">
        <v>21285</v>
      </c>
    </row>
    <row r="31" spans="3:8" ht="15.75" x14ac:dyDescent="0.25">
      <c r="C31" s="84" t="s">
        <v>112</v>
      </c>
      <c r="D31" s="215">
        <v>547</v>
      </c>
      <c r="E31" s="215">
        <v>261</v>
      </c>
      <c r="F31" s="218"/>
      <c r="G31" s="219"/>
      <c r="H31" s="219"/>
    </row>
    <row r="32" spans="3:8" ht="15.75" x14ac:dyDescent="0.25">
      <c r="C32" s="83" t="s">
        <v>114</v>
      </c>
      <c r="D32" s="214">
        <v>478</v>
      </c>
      <c r="E32" s="214">
        <v>221</v>
      </c>
      <c r="F32" s="216"/>
      <c r="G32" s="217"/>
      <c r="H32" s="217"/>
    </row>
    <row r="33" spans="3:8" ht="15.75" x14ac:dyDescent="0.25">
      <c r="C33" s="84" t="s">
        <v>105</v>
      </c>
      <c r="D33" s="215">
        <v>1986</v>
      </c>
      <c r="E33" s="215">
        <v>474</v>
      </c>
      <c r="F33" s="218"/>
      <c r="G33" s="219"/>
      <c r="H33" s="219"/>
    </row>
    <row r="34" spans="3:8" ht="24.75" customHeight="1" x14ac:dyDescent="0.25">
      <c r="C34" s="100" t="s">
        <v>2</v>
      </c>
      <c r="D34" s="220">
        <f>SUM(D18:D33)</f>
        <v>67224</v>
      </c>
      <c r="E34" s="220">
        <f>SUM(E18:E33)</f>
        <v>16080</v>
      </c>
      <c r="F34" s="220">
        <f>SUM(F17:F33)</f>
        <v>14</v>
      </c>
      <c r="G34" s="221">
        <f>SUM(G18:G33)</f>
        <v>37720.819999999992</v>
      </c>
      <c r="H34" s="221">
        <f>SUM(H18:H33)</f>
        <v>64336.61</v>
      </c>
    </row>
    <row r="35" spans="3:8" x14ac:dyDescent="0.25">
      <c r="D35" s="152"/>
      <c r="E35" s="152"/>
      <c r="F35" s="152"/>
      <c r="G35" s="152"/>
      <c r="H35" s="152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7"/>
  <sheetViews>
    <sheetView workbookViewId="0">
      <selection activeCell="G12" sqref="G12"/>
    </sheetView>
  </sheetViews>
  <sheetFormatPr defaultRowHeight="15" x14ac:dyDescent="0.25"/>
  <cols>
    <col min="1" max="1" width="11.5703125" customWidth="1"/>
    <col min="3" max="3" width="16.28515625" customWidth="1"/>
    <col min="4" max="4" width="16.85546875" customWidth="1"/>
    <col min="5" max="5" width="4.28515625" customWidth="1"/>
    <col min="6" max="6" width="12" customWidth="1"/>
    <col min="7" max="7" width="16" customWidth="1"/>
    <col min="8" max="8" width="16.28515625" customWidth="1"/>
    <col min="9" max="9" width="5.42578125" customWidth="1"/>
    <col min="10" max="10" width="12" customWidth="1"/>
    <col min="11" max="11" width="9.28515625" bestFit="1" customWidth="1"/>
    <col min="12" max="12" width="15.140625" customWidth="1"/>
    <col min="13" max="13" width="15.7109375" customWidth="1"/>
  </cols>
  <sheetData>
    <row r="1" spans="1:13" ht="15.75" x14ac:dyDescent="0.25">
      <c r="A1" s="306" t="s">
        <v>124</v>
      </c>
      <c r="B1" s="306"/>
      <c r="C1" s="306"/>
      <c r="D1" s="306"/>
      <c r="E1" s="306"/>
      <c r="F1" s="306"/>
      <c r="G1" s="306"/>
      <c r="H1" s="306"/>
      <c r="I1" s="306"/>
      <c r="J1" s="306"/>
    </row>
    <row r="2" spans="1:13" ht="15" customHeight="1" x14ac:dyDescent="0.25">
      <c r="A2" s="307" t="s">
        <v>125</v>
      </c>
      <c r="B2" s="308"/>
      <c r="C2" s="308"/>
      <c r="D2" s="309"/>
      <c r="F2" s="313" t="s">
        <v>130</v>
      </c>
      <c r="G2" s="313"/>
      <c r="H2" s="313"/>
      <c r="J2" s="307" t="s">
        <v>131</v>
      </c>
      <c r="K2" s="308"/>
      <c r="L2" s="308"/>
      <c r="M2" s="309"/>
    </row>
    <row r="3" spans="1:13" ht="15" customHeight="1" x14ac:dyDescent="0.25">
      <c r="A3" s="310"/>
      <c r="B3" s="311"/>
      <c r="C3" s="311"/>
      <c r="D3" s="312"/>
      <c r="F3" s="313"/>
      <c r="G3" s="313"/>
      <c r="H3" s="313"/>
      <c r="J3" s="310"/>
      <c r="K3" s="311"/>
      <c r="L3" s="311"/>
      <c r="M3" s="312"/>
    </row>
    <row r="4" spans="1:13" ht="15.75" x14ac:dyDescent="0.25">
      <c r="A4" s="153" t="s">
        <v>126</v>
      </c>
      <c r="B4" s="153" t="s">
        <v>127</v>
      </c>
      <c r="C4" s="153" t="s">
        <v>128</v>
      </c>
      <c r="D4" s="153" t="s">
        <v>129</v>
      </c>
      <c r="F4" s="151" t="s">
        <v>126</v>
      </c>
      <c r="G4" s="151" t="s">
        <v>127</v>
      </c>
      <c r="H4" s="151" t="s">
        <v>129</v>
      </c>
      <c r="I4" s="152"/>
      <c r="J4" s="151" t="s">
        <v>126</v>
      </c>
      <c r="K4" s="151" t="s">
        <v>127</v>
      </c>
      <c r="L4" s="151" t="s">
        <v>128</v>
      </c>
      <c r="M4" s="151" t="s">
        <v>132</v>
      </c>
    </row>
    <row r="5" spans="1:13" ht="30" x14ac:dyDescent="0.25">
      <c r="A5" s="233" t="s">
        <v>234</v>
      </c>
      <c r="B5" s="115">
        <v>9</v>
      </c>
      <c r="C5" s="157">
        <v>12663.55</v>
      </c>
      <c r="D5" s="157">
        <v>669680</v>
      </c>
      <c r="E5" s="98"/>
      <c r="F5" s="115" t="s">
        <v>104</v>
      </c>
      <c r="G5" s="116">
        <v>1</v>
      </c>
      <c r="H5" s="157">
        <v>23000</v>
      </c>
      <c r="I5" s="98"/>
      <c r="J5" s="235" t="s">
        <v>101</v>
      </c>
      <c r="K5" s="117">
        <v>1</v>
      </c>
      <c r="L5" s="104">
        <v>14042.94</v>
      </c>
      <c r="M5" s="104">
        <v>391020</v>
      </c>
    </row>
    <row r="6" spans="1:13" ht="31.5" customHeight="1" x14ac:dyDescent="0.25">
      <c r="A6" s="234" t="s">
        <v>235</v>
      </c>
      <c r="B6" s="101">
        <v>18</v>
      </c>
      <c r="C6" s="102">
        <v>2017.8</v>
      </c>
      <c r="D6" s="102">
        <v>473012</v>
      </c>
      <c r="E6" s="98"/>
      <c r="F6" s="101" t="s">
        <v>107</v>
      </c>
      <c r="G6" s="103">
        <v>1</v>
      </c>
      <c r="H6" s="102">
        <v>243.6</v>
      </c>
      <c r="I6" s="98"/>
      <c r="J6" s="103" t="s">
        <v>107</v>
      </c>
      <c r="K6" s="158">
        <v>3</v>
      </c>
      <c r="L6" s="150">
        <v>1737.9</v>
      </c>
      <c r="M6" s="150">
        <v>92060</v>
      </c>
    </row>
    <row r="7" spans="1:13" ht="15.75" x14ac:dyDescent="0.25">
      <c r="A7" s="101"/>
      <c r="B7" s="101"/>
      <c r="C7" s="102"/>
      <c r="D7" s="102"/>
      <c r="F7" s="7"/>
      <c r="G7" s="9"/>
      <c r="H7" s="8"/>
      <c r="J7" s="115"/>
      <c r="K7" s="117"/>
      <c r="L7" s="104"/>
      <c r="M7" s="104"/>
    </row>
    <row r="8" spans="1:13" ht="15.75" x14ac:dyDescent="0.25">
      <c r="A8" s="7"/>
      <c r="B8" s="68"/>
      <c r="C8" s="69"/>
      <c r="D8" s="69"/>
      <c r="F8" s="7"/>
      <c r="G8" s="9"/>
      <c r="H8" s="8"/>
      <c r="J8" s="7"/>
      <c r="K8" s="10"/>
      <c r="L8" s="8"/>
      <c r="M8" s="8"/>
    </row>
    <row r="9" spans="1:13" ht="15.75" x14ac:dyDescent="0.25">
      <c r="A9" s="7"/>
      <c r="B9" s="68"/>
      <c r="C9" s="69"/>
      <c r="D9" s="69"/>
      <c r="F9" s="7"/>
      <c r="G9" s="9"/>
      <c r="H9" s="8"/>
      <c r="J9" s="7"/>
      <c r="K9" s="10"/>
      <c r="L9" s="8"/>
      <c r="M9" s="8"/>
    </row>
    <row r="10" spans="1:13" ht="15.75" x14ac:dyDescent="0.25">
      <c r="A10" s="7"/>
      <c r="B10" s="68"/>
      <c r="C10" s="69"/>
      <c r="D10" s="69"/>
      <c r="F10" s="7"/>
      <c r="G10" s="9"/>
      <c r="H10" s="8"/>
      <c r="J10" s="7"/>
      <c r="K10" s="10"/>
      <c r="L10" s="8"/>
      <c r="M10" s="8"/>
    </row>
    <row r="11" spans="1:13" ht="15.75" x14ac:dyDescent="0.25">
      <c r="A11" s="7"/>
      <c r="B11" s="68"/>
      <c r="C11" s="69"/>
      <c r="D11" s="69"/>
      <c r="F11" s="7"/>
      <c r="G11" s="9"/>
      <c r="H11" s="8"/>
      <c r="J11" s="7"/>
      <c r="K11" s="10"/>
      <c r="L11" s="8"/>
      <c r="M11" s="8"/>
    </row>
    <row r="12" spans="1:13" ht="15.75" x14ac:dyDescent="0.25">
      <c r="A12" s="7"/>
      <c r="B12" s="68"/>
      <c r="C12" s="69"/>
      <c r="D12" s="69"/>
      <c r="F12" s="7"/>
      <c r="G12" s="9"/>
      <c r="H12" s="8"/>
      <c r="J12" s="7"/>
      <c r="K12" s="10"/>
      <c r="L12" s="8"/>
      <c r="M12" s="8"/>
    </row>
    <row r="13" spans="1:13" ht="15.75" x14ac:dyDescent="0.25">
      <c r="A13" s="7"/>
      <c r="B13" s="68"/>
      <c r="C13" s="69"/>
      <c r="D13" s="69"/>
      <c r="F13" s="7"/>
      <c r="G13" s="9"/>
      <c r="H13" s="8"/>
      <c r="J13" s="7"/>
      <c r="K13" s="10"/>
      <c r="L13" s="8"/>
      <c r="M13" s="8"/>
    </row>
    <row r="14" spans="1:13" ht="15.75" x14ac:dyDescent="0.25">
      <c r="F14" s="7"/>
      <c r="G14" s="9"/>
      <c r="H14" s="8"/>
    </row>
    <row r="16" spans="1:13" x14ac:dyDescent="0.25">
      <c r="A16" s="307" t="s">
        <v>133</v>
      </c>
      <c r="B16" s="308"/>
      <c r="C16" s="308"/>
      <c r="D16" s="309"/>
      <c r="E16" s="46"/>
      <c r="F16" s="46"/>
      <c r="G16" s="46"/>
      <c r="H16" s="46"/>
    </row>
    <row r="17" spans="1:4" ht="15" customHeight="1" x14ac:dyDescent="0.25">
      <c r="A17" s="310"/>
      <c r="B17" s="311"/>
      <c r="C17" s="311"/>
      <c r="D17" s="312"/>
    </row>
    <row r="18" spans="1:4" ht="15" customHeight="1" x14ac:dyDescent="0.25">
      <c r="A18" s="151" t="s">
        <v>126</v>
      </c>
      <c r="B18" s="151" t="s">
        <v>127</v>
      </c>
      <c r="C18" s="151" t="s">
        <v>128</v>
      </c>
      <c r="D18" s="151" t="s">
        <v>134</v>
      </c>
    </row>
    <row r="19" spans="1:4" x14ac:dyDescent="0.25">
      <c r="A19" s="115"/>
      <c r="B19" s="160"/>
      <c r="C19" s="157"/>
      <c r="D19" s="157"/>
    </row>
    <row r="20" spans="1:4" ht="15.75" x14ac:dyDescent="0.25">
      <c r="A20" s="7"/>
      <c r="B20" s="11"/>
      <c r="C20" s="8"/>
      <c r="D20" s="8"/>
    </row>
    <row r="21" spans="1:4" ht="15.75" x14ac:dyDescent="0.25">
      <c r="A21" s="7"/>
      <c r="B21" s="11"/>
      <c r="C21" s="8"/>
      <c r="D21" s="8"/>
    </row>
    <row r="22" spans="1:4" ht="15.75" x14ac:dyDescent="0.25">
      <c r="A22" s="7"/>
      <c r="B22" s="11"/>
      <c r="C22" s="8"/>
      <c r="D22" s="8"/>
    </row>
    <row r="23" spans="1:4" ht="15.75" x14ac:dyDescent="0.25">
      <c r="A23" s="7"/>
      <c r="B23" s="11"/>
      <c r="C23" s="8"/>
      <c r="D23" s="8"/>
    </row>
    <row r="24" spans="1:4" ht="15.75" x14ac:dyDescent="0.25">
      <c r="A24" s="7"/>
      <c r="B24" s="11"/>
      <c r="C24" s="8"/>
      <c r="D24" s="8"/>
    </row>
    <row r="25" spans="1:4" ht="15.75" x14ac:dyDescent="0.25">
      <c r="A25" s="7"/>
      <c r="B25" s="11"/>
      <c r="C25" s="8"/>
      <c r="D25" s="8"/>
    </row>
    <row r="26" spans="1:4" ht="15.75" x14ac:dyDescent="0.25">
      <c r="A26" s="7"/>
      <c r="B26" s="11"/>
      <c r="C26" s="8"/>
      <c r="D26" s="8"/>
    </row>
    <row r="27" spans="1:4" ht="15.75" x14ac:dyDescent="0.25">
      <c r="A27" s="7"/>
      <c r="B27" s="11"/>
      <c r="C27" s="8"/>
      <c r="D27" s="8"/>
    </row>
  </sheetData>
  <mergeCells count="5">
    <mergeCell ref="A16:D17"/>
    <mergeCell ref="A1:J1"/>
    <mergeCell ref="A2:D3"/>
    <mergeCell ref="F2:H3"/>
    <mergeCell ref="J2:M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12</vt:i4>
      </vt:variant>
    </vt:vector>
  </HeadingPairs>
  <TitlesOfParts>
    <vt:vector size="12" baseType="lpstr">
      <vt:lpstr>MUHAKEMAT</vt:lpstr>
      <vt:lpstr>MUHASEBE 1</vt:lpstr>
      <vt:lpstr>MUHASEBE 2</vt:lpstr>
      <vt:lpstr>MUHASEBE 3</vt:lpstr>
      <vt:lpstr>MUHASEBE 4</vt:lpstr>
      <vt:lpstr>MUHASEBE 5</vt:lpstr>
      <vt:lpstr>MİLLİ EMLAK 1</vt:lpstr>
      <vt:lpstr>MİLLİ EMLAK 2</vt:lpstr>
      <vt:lpstr>MİLLİ EMLAK 3</vt:lpstr>
      <vt:lpstr>PERSONEL 2</vt:lpstr>
      <vt:lpstr>PERSONEL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Yıldız YÜKSEL SOYKAN</dc:creator>
  <cp:lastModifiedBy>Yıldız YÜKSEL SOYKAN</cp:lastModifiedBy>
  <cp:lastPrinted>2017-12-19T11:02:16Z</cp:lastPrinted>
  <dcterms:created xsi:type="dcterms:W3CDTF">2015-02-24T08:27:46Z</dcterms:created>
  <dcterms:modified xsi:type="dcterms:W3CDTF">2018-02-12T09:08:48Z</dcterms:modified>
</cp:coreProperties>
</file>