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9600" windowHeight="4065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MİLLİ EMLAK 1" sheetId="7" r:id="rId7"/>
    <sheet name="MİLLİ EMLAK 2" sheetId="8" r:id="rId8"/>
    <sheet name="MİLLİ EMLAK 3" sheetId="9" r:id="rId9"/>
    <sheet name="PERSONEL 2" sheetId="11" state="hidden" r:id="rId10"/>
    <sheet name="PERSONEL" sheetId="13" r:id="rId11"/>
    <sheet name="Sayfa1" sheetId="14" r:id="rId12"/>
  </sheets>
  <calcPr calcId="145621"/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N19" i="1"/>
  <c r="B19" i="1"/>
  <c r="F34" i="8"/>
  <c r="H20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G21" i="4"/>
  <c r="C10" i="2"/>
  <c r="B10" i="2"/>
  <c r="H34" i="8" l="1"/>
  <c r="G34" i="8"/>
  <c r="D34" i="8" l="1"/>
  <c r="B20" i="7" l="1"/>
  <c r="C20" i="7"/>
  <c r="D20" i="7"/>
  <c r="D20" i="4" l="1"/>
  <c r="O9" i="1"/>
  <c r="O10" i="1"/>
  <c r="O11" i="1"/>
  <c r="O12" i="1"/>
  <c r="O13" i="1"/>
  <c r="O14" i="1"/>
  <c r="O15" i="1"/>
  <c r="O16" i="1"/>
  <c r="O17" i="1"/>
  <c r="O19" i="1" l="1"/>
  <c r="O18" i="1"/>
  <c r="I11" i="6"/>
  <c r="F21" i="4"/>
  <c r="I20" i="4"/>
  <c r="I19" i="4"/>
  <c r="I8" i="2"/>
  <c r="I9" i="2"/>
  <c r="I7" i="2"/>
  <c r="D7" i="2"/>
  <c r="D8" i="2"/>
  <c r="D9" i="2"/>
  <c r="D6" i="2"/>
  <c r="I12" i="6" l="1"/>
  <c r="L9" i="6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H4" i="4"/>
  <c r="H5" i="4"/>
  <c r="H6" i="4"/>
  <c r="I21" i="4"/>
  <c r="H21" i="4" l="1"/>
  <c r="D11" i="4" l="1"/>
  <c r="D12" i="4"/>
  <c r="D13" i="4"/>
  <c r="D14" i="4"/>
  <c r="D15" i="4"/>
  <c r="D16" i="4"/>
  <c r="D17" i="4"/>
  <c r="D18" i="4"/>
  <c r="D19" i="4"/>
  <c r="D10" i="4"/>
  <c r="D9" i="4"/>
  <c r="C21" i="4"/>
  <c r="E34" i="8"/>
  <c r="E31" i="13" l="1"/>
  <c r="E29" i="13"/>
  <c r="E28" i="13"/>
  <c r="E6" i="6"/>
  <c r="E30" i="13" l="1"/>
  <c r="E32" i="13" s="1"/>
  <c r="L4" i="8"/>
  <c r="L5" i="8"/>
  <c r="L6" i="8"/>
  <c r="L7" i="8"/>
  <c r="L8" i="8"/>
  <c r="L9" i="8"/>
  <c r="L10" i="8"/>
  <c r="L11" i="8"/>
  <c r="L12" i="8"/>
  <c r="L13" i="8"/>
  <c r="L3" i="8"/>
  <c r="K14" i="8"/>
  <c r="J14" i="8"/>
  <c r="I14" i="8"/>
  <c r="H14" i="8"/>
  <c r="G14" i="8"/>
  <c r="F14" i="8"/>
  <c r="E14" i="8"/>
  <c r="D14" i="8"/>
  <c r="C14" i="8"/>
  <c r="I20" i="7"/>
  <c r="N20" i="7" s="1"/>
  <c r="H20" i="7"/>
  <c r="M20" i="7" s="1"/>
  <c r="G20" i="7"/>
  <c r="L20" i="7" s="1"/>
  <c r="K13" i="6"/>
  <c r="J13" i="6"/>
  <c r="I13" i="6"/>
  <c r="H13" i="6"/>
  <c r="G13" i="6"/>
  <c r="D13" i="6"/>
  <c r="C13" i="6"/>
  <c r="K12" i="6"/>
  <c r="J12" i="6"/>
  <c r="H12" i="6"/>
  <c r="G12" i="6"/>
  <c r="D12" i="6"/>
  <c r="C12" i="6"/>
  <c r="K11" i="6"/>
  <c r="J11" i="6"/>
  <c r="H11" i="6"/>
  <c r="G11" i="6"/>
  <c r="D11" i="6"/>
  <c r="C11" i="6"/>
  <c r="L10" i="6"/>
  <c r="E10" i="6"/>
  <c r="K8" i="6"/>
  <c r="J8" i="6"/>
  <c r="I8" i="6"/>
  <c r="H8" i="6"/>
  <c r="G8" i="6"/>
  <c r="D8" i="6"/>
  <c r="C8" i="6"/>
  <c r="L7" i="6"/>
  <c r="E7" i="6"/>
  <c r="E9" i="6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F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C22" i="5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D8" i="4"/>
  <c r="D7" i="4"/>
  <c r="D6" i="4"/>
  <c r="D5" i="4"/>
  <c r="D4" i="4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C23" i="3"/>
  <c r="L13" i="6" l="1"/>
  <c r="I14" i="6"/>
  <c r="E12" i="6"/>
  <c r="K14" i="6"/>
  <c r="J14" i="6"/>
  <c r="H14" i="6"/>
  <c r="G14" i="6"/>
  <c r="C14" i="6"/>
  <c r="D14" i="6"/>
  <c r="E13" i="6"/>
  <c r="L14" i="8"/>
  <c r="L11" i="6"/>
  <c r="L6" i="6"/>
  <c r="E22" i="5"/>
  <c r="G22" i="5" s="1"/>
  <c r="B22" i="5"/>
  <c r="D22" i="5" s="1"/>
  <c r="B21" i="4"/>
  <c r="E21" i="4" s="1"/>
  <c r="B23" i="3"/>
  <c r="D23" i="3" s="1"/>
  <c r="D10" i="2"/>
  <c r="L8" i="6" l="1"/>
  <c r="L12" i="6"/>
  <c r="L14" i="6" s="1"/>
  <c r="D21" i="4"/>
</calcChain>
</file>

<file path=xl/sharedStrings.xml><?xml version="1.0" encoding="utf-8"?>
<sst xmlns="http://schemas.openxmlformats.org/spreadsheetml/2006/main" count="424" uniqueCount="235">
  <si>
    <t>DAVACI</t>
  </si>
  <si>
    <t>DAVALI</t>
  </si>
  <si>
    <t>TOPLAM</t>
  </si>
  <si>
    <t>HAZİNE LEHİNE</t>
  </si>
  <si>
    <t>HAZİNE ALEYHİNE</t>
  </si>
  <si>
    <t>Merkez ve İlçe Birimleri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</si>
  <si>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</si>
  <si>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</si>
  <si>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</si>
  <si>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</si>
  <si>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</si>
  <si>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</si>
  <si>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</si>
  <si>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</si>
  <si>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</si>
  <si>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</si>
  <si>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</si>
  <si>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</si>
  <si>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</si>
  <si>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</si>
  <si>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</si>
  <si>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</si>
  <si>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</si>
  <si>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</si>
  <si>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</si>
  <si>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</si>
  <si>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</si>
  <si>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</si>
  <si>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</si>
  <si>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</si>
  <si>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</si>
  <si>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</si>
  <si>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</si>
  <si>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</si>
  <si>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</si>
  <si>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</si>
  <si>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</si>
  <si>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</si>
  <si>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</si>
  <si>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</si>
  <si>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</si>
  <si>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</si>
  <si>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</si>
  <si>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</si>
  <si>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</si>
  <si>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</si>
  <si>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</si>
  <si>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</si>
  <si>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</si>
  <si>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</si>
  <si>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</si>
  <si>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</si>
  <si>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</si>
  <si>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</si>
  <si>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</si>
  <si>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</si>
  <si>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</si>
  <si>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</si>
  <si>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</si>
  <si>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</si>
  <si>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</si>
  <si>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</si>
  <si>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</si>
  <si>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</si>
  <si>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</si>
  <si>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</si>
  <si>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</si>
  <si>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</si>
  <si>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Saymanlık</t>
  </si>
  <si>
    <t>GELİR</t>
  </si>
  <si>
    <t>GİDER</t>
  </si>
  <si>
    <t>Tahakkuk</t>
  </si>
  <si>
    <t>Tahsilat</t>
  </si>
  <si>
    <t>Tah./Tahs.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</si>
  <si>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</si>
  <si>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</si>
  <si>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</si>
  <si>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</si>
  <si>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</si>
  <si>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</si>
  <si>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</si>
  <si>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</si>
  <si>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</si>
  <si>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</si>
  <si>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</si>
  <si>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</si>
  <si>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</si>
  <si>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</si>
  <si>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</si>
  <si>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</si>
  <si>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</si>
  <si>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Kurumlar</t>
  </si>
  <si>
    <t>Döner</t>
  </si>
  <si>
    <t>Serm.Saym.</t>
  </si>
  <si>
    <t>Artış Or.</t>
  </si>
  <si>
    <t>Sakarya</t>
  </si>
  <si>
    <t>Üniv. Dön.</t>
  </si>
  <si>
    <t>YER</t>
  </si>
  <si>
    <t>Akyazı</t>
  </si>
  <si>
    <t>Geyve</t>
  </si>
  <si>
    <t>Hendek</t>
  </si>
  <si>
    <t>Karasu</t>
  </si>
  <si>
    <t>Kaynarca</t>
  </si>
  <si>
    <t>Kocaali</t>
  </si>
  <si>
    <t>Pamukova</t>
  </si>
  <si>
    <t>Taraklı</t>
  </si>
  <si>
    <t>Toplam</t>
  </si>
  <si>
    <t>Adapazarı</t>
  </si>
  <si>
    <t>Arifiye</t>
  </si>
  <si>
    <t>Sapanca</t>
  </si>
  <si>
    <t>Erenler</t>
  </si>
  <si>
    <t>Karapürçek</t>
  </si>
  <si>
    <t>Serdivan</t>
  </si>
  <si>
    <t>Ferizli</t>
  </si>
  <si>
    <t>Söğütlü</t>
  </si>
  <si>
    <t>Diğer Mal Satış Geliri</t>
  </si>
  <si>
    <t>Lojman kira geliri</t>
  </si>
  <si>
    <t>Ecrimisil geliri</t>
  </si>
  <si>
    <t>Diğer taşınmaz kira geliri</t>
  </si>
  <si>
    <t>İrtifak hakkı geliri</t>
  </si>
  <si>
    <t>Kullanma izni geliri</t>
  </si>
  <si>
    <t xml:space="preserve">Arazi satış </t>
  </si>
  <si>
    <t>Arsa satışı</t>
  </si>
  <si>
    <t>2/B Taşınmazlarının satış geliri</t>
  </si>
  <si>
    <t>MİLLİ EMLAK GELİRLERİ</t>
  </si>
  <si>
    <t>TAŞINMAZ SATIŞ BİLGİLERİ (2/B HARİÇ)</t>
  </si>
  <si>
    <t>İLÇE ADI</t>
  </si>
  <si>
    <t>ADEDİ</t>
  </si>
  <si>
    <t>YÜZÖLÇÜMÜ</t>
  </si>
  <si>
    <t>SATIŞ BEDELİ</t>
  </si>
  <si>
    <t>TAŞINIR SATIŞ BİLGİLERİ</t>
  </si>
  <si>
    <t>KİRALAMASI YAPILAN TAŞINMAZ BİLGİLERİ</t>
  </si>
  <si>
    <t>KİRA BEDELİ</t>
  </si>
  <si>
    <t>İRTİFAK HAKKI YAPILANLAR</t>
  </si>
  <si>
    <t>BEDELİ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</si>
  <si>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</si>
  <si>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</si>
  <si>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</si>
  <si>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</si>
  <si>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</si>
  <si>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</si>
  <si>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</si>
  <si>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</si>
  <si>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</si>
  <si>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</si>
  <si>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</si>
  <si>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</si>
  <si>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</si>
  <si>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</si>
  <si>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</si>
  <si>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</si>
  <si>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</si>
  <si>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</si>
  <si>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</si>
  <si>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</si>
  <si>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</si>
  <si>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</si>
  <si>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</si>
  <si>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</si>
  <si>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</si>
  <si>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</si>
  <si>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</si>
  <si>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</si>
  <si>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</si>
  <si>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</si>
  <si>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</si>
  <si>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</si>
  <si>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</si>
  <si>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</si>
  <si>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</si>
  <si>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</si>
  <si>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</si>
  <si>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</si>
  <si>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</si>
  <si>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</si>
  <si>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</si>
  <si>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</si>
  <si>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</si>
  <si>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</si>
  <si>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</si>
  <si>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</si>
  <si>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</si>
  <si>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</si>
  <si>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</si>
  <si>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</si>
  <si>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</si>
  <si>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</si>
  <si>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</si>
  <si>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</si>
  <si>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</si>
  <si>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Hazine Bazlı
Yüzölçümü (m²)</t>
  </si>
  <si>
    <t>Yüzölçümü (m²)</t>
  </si>
  <si>
    <t>Taşınmaz Adedi</t>
  </si>
  <si>
    <t>TAŞINMAZ TESPİT İSTATİSTİĞİ</t>
  </si>
  <si>
    <t>Tespit Adedi</t>
  </si>
  <si>
    <t>Tespit Edilen
Taşınmaz Adedi</t>
  </si>
  <si>
    <r>
      <t>İşgal Edilen Alan (m</t>
    </r>
    <r>
      <rPr>
        <b/>
        <sz val="8"/>
        <color rgb="FF000000"/>
        <rFont val="Times New Roman"/>
        <family val="1"/>
        <charset val="162"/>
      </rPr>
      <t>2</t>
    </r>
    <r>
      <rPr>
        <b/>
        <sz val="11"/>
        <color rgb="FF000000"/>
        <rFont val="Times New Roman"/>
        <family val="1"/>
        <charset val="162"/>
      </rPr>
      <t>)</t>
    </r>
  </si>
  <si>
    <t>TAŞINMAZ MALLAR BİLGİ FORMU(2/B HARİÇ)</t>
  </si>
  <si>
    <t>Taşınmaz Sayısı</t>
  </si>
  <si>
    <t>2/B Hariç İratlı
Taşınmaz Sayısı</t>
  </si>
  <si>
    <t>İşgal Edilen
 Alan</t>
  </si>
  <si>
    <t>Ecrimisil Bedeli</t>
  </si>
  <si>
    <t>Ecrimisil
Adet</t>
  </si>
  <si>
    <t>Diğer çeşitli taşınır
 satış geliri</t>
  </si>
  <si>
    <t>Merkez
İlçeler</t>
  </si>
  <si>
    <t>Ferizli Malmüdürlüğü</t>
  </si>
  <si>
    <t>PERSONEL HARCAMALARI</t>
  </si>
  <si>
    <t>DOLU VALİLİK ATAMALI</t>
  </si>
  <si>
    <t>KARASU MİLE</t>
  </si>
  <si>
    <t>ÇOCUK MAH.</t>
  </si>
  <si>
    <t>İCRA MAHK.</t>
  </si>
  <si>
    <t>AİLE
 MAHK.</t>
  </si>
  <si>
    <t>İŞ MAHK.</t>
  </si>
  <si>
    <t>GELİRLERİN  İL TOPLAM GELİRİ İÇİNDEKİ PAYI(%)**</t>
  </si>
  <si>
    <t>GELİRLERİN  İL TOPLAM GELİRİ İÇİNDEKİ PAYI(%)*</t>
  </si>
  <si>
    <t xml:space="preserve">                             CARİ HARCAMALAR</t>
  </si>
  <si>
    <t>Tarım Arazileri Satış Gelirleri (6292/12 Md.)</t>
  </si>
  <si>
    <t>Toplam:</t>
  </si>
  <si>
    <t>0,00</t>
  </si>
  <si>
    <t>2/B TAŞINMAZ BİLGİ FORMU</t>
  </si>
  <si>
    <t xml:space="preserve"> TAŞINMAZ MALLAR BİLGİ FORMU (2/B DAHİL)</t>
  </si>
  <si>
    <t xml:space="preserve">                                         DÖNER SERMAYE İŞLEMLERİ</t>
  </si>
  <si>
    <t xml:space="preserve">                                                                HAZİNE DAVALARI  VE SONUÇLANAN DAVA VE İCRA SAYISI</t>
  </si>
  <si>
    <t xml:space="preserve">          BÜTÇE GİDERLERİNİN BİRİMLERE GÖRE DAĞILIMI</t>
  </si>
  <si>
    <t xml:space="preserve">                                                                           AYRINTILI ECRİMİSİL İSTATİSTİĞİ</t>
  </si>
  <si>
    <t xml:space="preserve">                    DOLU BOŞ KADRO DURUMU</t>
  </si>
  <si>
    <t>EYLÜL 2017</t>
  </si>
  <si>
    <t>EYLÜL 2016</t>
  </si>
  <si>
    <t xml:space="preserve">MERKEZ VE BAĞLI İLÇELERDE HAZİNE İLE İLGİLİ DAVALARIN MAHKEMELERE GÖRE DAĞILIMI (EYLÜL 2017 )
</t>
  </si>
  <si>
    <t xml:space="preserve">                                                               MİLLİ EMLAK GELİRLERİ TABLOSU (EYLÜL 2017)</t>
  </si>
  <si>
    <t>Muhtelif hurda(MKE)</t>
  </si>
  <si>
    <t>*2016 yılı eylül ayı Sakarya ili merkezi yönetim bütçe gelirleri tahsilatı (kümülatif):</t>
  </si>
  <si>
    <t>*2017 yılı eylül ayı Sakarya ili merkezi yönetim bütçe gelirleri tahsilatı (kümülatif):</t>
  </si>
  <si>
    <t xml:space="preserve">                        GELİRLERİN GİDERLERİ KARŞILAMA VE İL TOPLAM GELİRİ İÇİNDEKİ ORANI (EYLÜL 2016 - EYLÜL 2017)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</si>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</sst>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T_L_-;\-* #,##0.00\ _T_L_-;_-* &quot;-&quot;??\ _T_L_-;_-@_-"/>
    <numFmt numFmtId="164" formatCode="_-* #,##0.00\ _₺_-;\-* #,##0.00\ _₺_-;_-* &quot;-&quot;??\ _₺_-;_-@_-"/>
    <numFmt numFmtId="165" formatCode="_-* #,##0\ _T_L_-;\-* #,##0\ _T_L_-;_-* &quot;-&quot;??\ _T_L_-;_-@_-"/>
  </numFmts>
  <fonts count="5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color rgb="FF333333"/>
      <name val="Arial"/>
      <family val="2"/>
      <charset val="162"/>
    </font>
    <font>
      <sz val="10"/>
      <color rgb="FF333333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rgb="FF333333"/>
      <name val="Arial"/>
      <family val="2"/>
      <charset val="162"/>
    </font>
    <font>
      <sz val="11"/>
      <name val="Times New Roman"/>
      <family val="1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2"/>
      <color rgb="FF333333"/>
      <name val="Times New Roman"/>
      <family val="1"/>
      <charset val="162"/>
    </font>
    <font>
      <b/>
      <sz val="12"/>
      <color rgb="FF333333"/>
      <name val="Times New Roman"/>
      <family val="1"/>
      <charset val="162"/>
    </font>
    <font>
      <sz val="12"/>
      <color theme="1"/>
      <name val="Arial"/>
      <family val="2"/>
      <charset val="162"/>
    </font>
    <font>
      <b/>
      <sz val="12"/>
      <color rgb="FF292727"/>
      <name val="Times New Roman"/>
      <family val="1"/>
      <charset val="162"/>
    </font>
    <font>
      <b/>
      <sz val="11"/>
      <name val="Times New Roman"/>
      <family val="1"/>
    </font>
    <font>
      <sz val="12"/>
      <color rgb="FF00008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80"/>
      <name val="Arial"/>
      <family val="2"/>
      <charset val="162"/>
    </font>
    <font>
      <b/>
      <sz val="11"/>
      <color rgb="FF00008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8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FFFFFF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80"/>
      </bottom>
      <diagonal/>
    </border>
    <border>
      <left style="medium">
        <color indexed="64"/>
      </left>
      <right style="thin">
        <color indexed="64"/>
      </right>
      <top style="medium">
        <color rgb="FF00008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80"/>
      </left>
      <right/>
      <top/>
      <bottom/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164" fontId="32" fillId="0" borderId="0" applyFont="0" applyFill="0" applyBorder="0" applyAlignment="0" applyProtection="0"/>
  </cellStyleXfs>
  <cellXfs count="331">
    <xf numFmtId="0" fontId="0" fillId="0" borderId="0" xfId="0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2" fillId="0" borderId="18" xfId="1" applyFont="1" applyBorder="1"/>
    <xf numFmtId="4" fontId="2" fillId="0" borderId="18" xfId="1" applyNumberFormat="1" applyFont="1" applyBorder="1"/>
    <xf numFmtId="0" fontId="2" fillId="0" borderId="18" xfId="1" applyFont="1" applyBorder="1" applyAlignment="1">
      <alignment horizontal="center"/>
    </xf>
    <xf numFmtId="3" fontId="2" fillId="0" borderId="18" xfId="1" applyNumberFormat="1" applyFont="1" applyBorder="1" applyAlignment="1">
      <alignment horizontal="center"/>
    </xf>
    <xf numFmtId="3" fontId="2" fillId="0" borderId="18" xfId="1" applyNumberFormat="1" applyFont="1" applyBorder="1"/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" fillId="2" borderId="0" xfId="0" applyFont="1" applyFill="1"/>
    <xf numFmtId="0" fontId="16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24" xfId="0" applyBorder="1"/>
    <xf numFmtId="0" fontId="0" fillId="0" borderId="0" xfId="0" applyBorder="1"/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5" fillId="4" borderId="3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23" fillId="4" borderId="1" xfId="0" applyFont="1" applyFill="1" applyBorder="1" applyAlignment="1">
      <alignment horizontal="center"/>
    </xf>
    <xf numFmtId="49" fontId="24" fillId="4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3" fillId="4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3" fontId="0" fillId="0" borderId="0" xfId="0" applyNumberFormat="1"/>
    <xf numFmtId="3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3" fontId="29" fillId="2" borderId="4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18" xfId="0" applyBorder="1"/>
    <xf numFmtId="4" fontId="0" fillId="0" borderId="18" xfId="0" applyNumberFormat="1" applyBorder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2" fontId="29" fillId="4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25" fillId="4" borderId="4" xfId="0" applyNumberFormat="1" applyFont="1" applyFill="1" applyBorder="1" applyAlignment="1">
      <alignment horizontal="right" vertical="center"/>
    </xf>
    <xf numFmtId="2" fontId="25" fillId="4" borderId="4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3" fillId="6" borderId="18" xfId="0" applyNumberFormat="1" applyFont="1" applyFill="1" applyBorder="1" applyAlignment="1">
      <alignment horizontal="left"/>
    </xf>
    <xf numFmtId="49" fontId="33" fillId="7" borderId="18" xfId="0" applyNumberFormat="1" applyFont="1" applyFill="1" applyBorder="1" applyAlignment="1">
      <alignment horizontal="left"/>
    </xf>
    <xf numFmtId="0" fontId="3" fillId="0" borderId="18" xfId="0" applyFont="1" applyBorder="1" applyAlignment="1">
      <alignment vertical="center" wrapText="1"/>
    </xf>
    <xf numFmtId="0" fontId="36" fillId="0" borderId="0" xfId="0" applyFont="1"/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29" fillId="2" borderId="2" xfId="0" applyNumberFormat="1" applyFont="1" applyFill="1" applyBorder="1" applyAlignment="1">
      <alignment horizontal="right" vertical="center"/>
    </xf>
    <xf numFmtId="10" fontId="29" fillId="4" borderId="2" xfId="0" applyNumberFormat="1" applyFont="1" applyFill="1" applyBorder="1" applyAlignment="1">
      <alignment horizontal="center" vertical="center"/>
    </xf>
    <xf numFmtId="10" fontId="29" fillId="2" borderId="2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41" fillId="0" borderId="0" xfId="0" applyFont="1"/>
    <xf numFmtId="0" fontId="40" fillId="0" borderId="0" xfId="0" applyFont="1" applyBorder="1"/>
    <xf numFmtId="4" fontId="0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0" fontId="29" fillId="4" borderId="28" xfId="0" applyNumberFormat="1" applyFont="1" applyFill="1" applyBorder="1" applyAlignment="1">
      <alignment horizontal="center" vertical="center"/>
    </xf>
    <xf numFmtId="10" fontId="29" fillId="4" borderId="29" xfId="0" applyNumberFormat="1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vertical="center"/>
    </xf>
    <xf numFmtId="4" fontId="0" fillId="8" borderId="18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18" xfId="1" applyNumberFormat="1" applyFont="1" applyBorder="1" applyAlignment="1">
      <alignment horizontal="center" vertical="center"/>
    </xf>
    <xf numFmtId="4" fontId="0" fillId="8" borderId="18" xfId="0" applyNumberFormat="1" applyFont="1" applyFill="1" applyBorder="1" applyAlignment="1">
      <alignment horizontal="right" vertical="center"/>
    </xf>
    <xf numFmtId="4" fontId="29" fillId="2" borderId="4" xfId="0" applyNumberFormat="1" applyFont="1" applyFill="1" applyBorder="1" applyAlignment="1">
      <alignment horizontal="right" vertical="center"/>
    </xf>
    <xf numFmtId="4" fontId="9" fillId="4" borderId="18" xfId="0" applyNumberFormat="1" applyFont="1" applyFill="1" applyBorder="1"/>
    <xf numFmtId="165" fontId="35" fillId="9" borderId="18" xfId="2" applyNumberFormat="1" applyFont="1" applyFill="1" applyBorder="1" applyAlignment="1">
      <alignment horizontal="right"/>
    </xf>
    <xf numFmtId="43" fontId="35" fillId="9" borderId="18" xfId="2" applyNumberFormat="1" applyFont="1" applyFill="1" applyBorder="1" applyAlignment="1">
      <alignment horizontal="right"/>
    </xf>
    <xf numFmtId="49" fontId="37" fillId="9" borderId="18" xfId="0" applyNumberFormat="1" applyFont="1" applyFill="1" applyBorder="1" applyAlignment="1">
      <alignment horizontal="center" vertical="center"/>
    </xf>
    <xf numFmtId="49" fontId="37" fillId="9" borderId="18" xfId="0" applyNumberFormat="1" applyFont="1" applyFill="1" applyBorder="1" applyAlignment="1">
      <alignment horizontal="left"/>
    </xf>
    <xf numFmtId="165" fontId="44" fillId="9" borderId="18" xfId="2" applyNumberFormat="1" applyFont="1" applyFill="1" applyBorder="1" applyAlignment="1">
      <alignment horizontal="right"/>
    </xf>
    <xf numFmtId="165" fontId="44" fillId="9" borderId="18" xfId="2" applyNumberFormat="1" applyFont="1" applyFill="1" applyBorder="1" applyAlignment="1">
      <alignment horizontal="center" vertical="center"/>
    </xf>
    <xf numFmtId="10" fontId="40" fillId="0" borderId="28" xfId="0" applyNumberFormat="1" applyFont="1" applyBorder="1" applyAlignment="1">
      <alignment horizontal="center" vertical="center"/>
    </xf>
    <xf numFmtId="10" fontId="7" fillId="0" borderId="29" xfId="0" applyNumberFormat="1" applyFont="1" applyBorder="1" applyAlignment="1">
      <alignment horizontal="center" vertical="center"/>
    </xf>
    <xf numFmtId="10" fontId="40" fillId="0" borderId="30" xfId="0" applyNumberFormat="1" applyFont="1" applyBorder="1" applyAlignment="1">
      <alignment horizontal="center" vertical="center"/>
    </xf>
    <xf numFmtId="10" fontId="7" fillId="0" borderId="31" xfId="0" applyNumberFormat="1" applyFont="1" applyBorder="1" applyAlignment="1">
      <alignment horizontal="center" vertical="center"/>
    </xf>
    <xf numFmtId="10" fontId="40" fillId="0" borderId="26" xfId="0" applyNumberFormat="1" applyFont="1" applyBorder="1" applyAlignment="1">
      <alignment horizontal="center" vertical="center"/>
    </xf>
    <xf numFmtId="10" fontId="7" fillId="0" borderId="27" xfId="0" applyNumberFormat="1" applyFont="1" applyBorder="1" applyAlignment="1">
      <alignment horizontal="center" vertical="center"/>
    </xf>
    <xf numFmtId="10" fontId="40" fillId="0" borderId="32" xfId="0" applyNumberFormat="1" applyFont="1" applyBorder="1" applyAlignment="1">
      <alignment horizontal="center" vertical="center"/>
    </xf>
    <xf numFmtId="10" fontId="7" fillId="0" borderId="34" xfId="0" applyNumberFormat="1" applyFont="1" applyBorder="1" applyAlignment="1">
      <alignment horizontal="center" vertical="center"/>
    </xf>
    <xf numFmtId="0" fontId="45" fillId="0" borderId="18" xfId="0" applyFont="1" applyBorder="1"/>
    <xf numFmtId="4" fontId="45" fillId="0" borderId="18" xfId="0" applyNumberFormat="1" applyFont="1" applyBorder="1"/>
    <xf numFmtId="0" fontId="45" fillId="0" borderId="18" xfId="0" applyFont="1" applyBorder="1" applyAlignment="1">
      <alignment horizontal="center"/>
    </xf>
    <xf numFmtId="4" fontId="33" fillId="7" borderId="18" xfId="1" applyNumberFormat="1" applyFont="1" applyFill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165" fontId="9" fillId="4" borderId="18" xfId="0" applyNumberFormat="1" applyFont="1" applyFill="1" applyBorder="1" applyAlignment="1">
      <alignment horizontal="right"/>
    </xf>
    <xf numFmtId="49" fontId="43" fillId="6" borderId="18" xfId="0" applyNumberFormat="1" applyFont="1" applyFill="1" applyBorder="1" applyAlignment="1">
      <alignment horizontal="left" wrapText="1"/>
    </xf>
    <xf numFmtId="49" fontId="43" fillId="7" borderId="18" xfId="0" applyNumberFormat="1" applyFont="1" applyFill="1" applyBorder="1" applyAlignment="1">
      <alignment horizontal="left" wrapText="1"/>
    </xf>
    <xf numFmtId="0" fontId="39" fillId="0" borderId="1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/>
    </xf>
    <xf numFmtId="0" fontId="7" fillId="4" borderId="35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5" fillId="2" borderId="18" xfId="0" applyFont="1" applyFill="1" applyBorder="1" applyAlignment="1">
      <alignment horizontal="center" vertical="center"/>
    </xf>
    <xf numFmtId="4" fontId="38" fillId="0" borderId="18" xfId="0" applyNumberFormat="1" applyFont="1" applyBorder="1" applyAlignment="1">
      <alignment horizontal="center" vertical="center" wrapText="1"/>
    </xf>
    <xf numFmtId="2" fontId="47" fillId="4" borderId="4" xfId="0" applyNumberFormat="1" applyFont="1" applyFill="1" applyBorder="1" applyAlignment="1">
      <alignment horizontal="center" vertical="center" wrapText="1"/>
    </xf>
    <xf numFmtId="2" fontId="40" fillId="0" borderId="4" xfId="0" applyNumberFormat="1" applyFont="1" applyBorder="1" applyAlignment="1">
      <alignment horizontal="center" vertical="center" wrapText="1"/>
    </xf>
    <xf numFmtId="165" fontId="34" fillId="6" borderId="18" xfId="2" applyNumberFormat="1" applyFont="1" applyFill="1" applyBorder="1" applyAlignment="1">
      <alignment horizontal="center" vertical="center"/>
    </xf>
    <xf numFmtId="43" fontId="34" fillId="6" borderId="18" xfId="2" applyNumberFormat="1" applyFont="1" applyFill="1" applyBorder="1" applyAlignment="1">
      <alignment horizontal="center" vertical="center"/>
    </xf>
    <xf numFmtId="165" fontId="34" fillId="7" borderId="18" xfId="2" applyNumberFormat="1" applyFont="1" applyFill="1" applyBorder="1" applyAlignment="1">
      <alignment horizontal="center" vertical="center"/>
    </xf>
    <xf numFmtId="43" fontId="34" fillId="7" borderId="18" xfId="2" applyNumberFormat="1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8" borderId="18" xfId="0" applyNumberFormat="1" applyFill="1" applyBorder="1" applyAlignment="1">
      <alignment horizontal="center" vertical="center"/>
    </xf>
    <xf numFmtId="4" fontId="42" fillId="8" borderId="18" xfId="0" applyNumberFormat="1" applyFont="1" applyFill="1" applyBorder="1" applyAlignment="1">
      <alignment horizontal="center" vertical="center"/>
    </xf>
    <xf numFmtId="4" fontId="42" fillId="0" borderId="18" xfId="0" applyNumberFormat="1" applyFont="1" applyFill="1" applyBorder="1" applyAlignment="1">
      <alignment horizontal="center" vertical="center"/>
    </xf>
    <xf numFmtId="0" fontId="45" fillId="0" borderId="18" xfId="0" applyFont="1" applyBorder="1" applyAlignment="1">
      <alignment vertical="center"/>
    </xf>
    <xf numFmtId="0" fontId="45" fillId="0" borderId="18" xfId="0" applyFont="1" applyBorder="1" applyAlignment="1">
      <alignment horizontal="center" vertical="center" wrapText="1"/>
    </xf>
    <xf numFmtId="165" fontId="33" fillId="7" borderId="18" xfId="2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7" fillId="0" borderId="14" xfId="0" applyFont="1" applyBorder="1" applyAlignment="1">
      <alignment horizontal="center" vertical="center"/>
    </xf>
    <xf numFmtId="4" fontId="30" fillId="0" borderId="23" xfId="0" applyNumberFormat="1" applyFont="1" applyFill="1" applyBorder="1" applyAlignment="1">
      <alignment vertical="center" wrapText="1"/>
    </xf>
    <xf numFmtId="4" fontId="22" fillId="0" borderId="23" xfId="0" applyNumberFormat="1" applyFont="1" applyFill="1" applyBorder="1" applyAlignment="1">
      <alignment vertical="center" wrapText="1"/>
    </xf>
    <xf numFmtId="4" fontId="22" fillId="0" borderId="18" xfId="0" applyNumberFormat="1" applyFont="1" applyFill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9" fillId="2" borderId="18" xfId="0" applyNumberFormat="1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10" fontId="2" fillId="0" borderId="25" xfId="0" applyNumberFormat="1" applyFont="1" applyBorder="1" applyAlignment="1">
      <alignment horizontal="center" vertical="center"/>
    </xf>
    <xf numFmtId="10" fontId="3" fillId="0" borderId="18" xfId="0" applyNumberFormat="1" applyFont="1" applyBorder="1" applyAlignment="1">
      <alignment horizontal="center" vertical="center"/>
    </xf>
    <xf numFmtId="10" fontId="31" fillId="2" borderId="18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1" fillId="2" borderId="18" xfId="0" applyNumberFormat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" fontId="22" fillId="0" borderId="32" xfId="0" applyNumberFormat="1" applyFont="1" applyFill="1" applyBorder="1" applyAlignment="1">
      <alignment vertical="center"/>
    </xf>
    <xf numFmtId="4" fontId="22" fillId="0" borderId="49" xfId="0" applyNumberFormat="1" applyFont="1" applyFill="1" applyBorder="1" applyAlignment="1">
      <alignment vertical="center"/>
    </xf>
    <xf numFmtId="4" fontId="30" fillId="4" borderId="32" xfId="0" applyNumberFormat="1" applyFont="1" applyFill="1" applyBorder="1" applyAlignment="1">
      <alignment vertical="center" wrapText="1"/>
    </xf>
    <xf numFmtId="4" fontId="30" fillId="4" borderId="52" xfId="0" applyNumberFormat="1" applyFont="1" applyFill="1" applyBorder="1" applyAlignment="1">
      <alignment vertical="center" wrapText="1"/>
    </xf>
    <xf numFmtId="0" fontId="25" fillId="4" borderId="3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4" fontId="25" fillId="3" borderId="4" xfId="0" applyNumberFormat="1" applyFont="1" applyFill="1" applyBorder="1" applyAlignment="1">
      <alignment horizontal="center" vertical="center"/>
    </xf>
    <xf numFmtId="4" fontId="13" fillId="4" borderId="4" xfId="0" applyNumberFormat="1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1" fontId="52" fillId="0" borderId="18" xfId="0" applyNumberFormat="1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2" fillId="0" borderId="18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43" fillId="6" borderId="18" xfId="0" applyFont="1" applyFill="1" applyBorder="1" applyAlignment="1">
      <alignment horizontal="center" vertical="center" wrapText="1"/>
    </xf>
    <xf numFmtId="0" fontId="43" fillId="7" borderId="18" xfId="0" applyFont="1" applyFill="1" applyBorder="1" applyAlignment="1">
      <alignment horizontal="center" vertical="center" wrapText="1"/>
    </xf>
    <xf numFmtId="0" fontId="44" fillId="7" borderId="18" xfId="0" applyFont="1" applyFill="1" applyBorder="1" applyAlignment="1">
      <alignment horizontal="center" vertical="center"/>
    </xf>
    <xf numFmtId="43" fontId="44" fillId="7" borderId="18" xfId="2" applyNumberFormat="1" applyFont="1" applyFill="1" applyBorder="1" applyAlignment="1">
      <alignment horizontal="right"/>
    </xf>
    <xf numFmtId="43" fontId="43" fillId="6" borderId="18" xfId="2" applyNumberFormat="1" applyFont="1" applyFill="1" applyBorder="1" applyAlignment="1">
      <alignment horizontal="left" vertical="center" wrapText="1"/>
    </xf>
    <xf numFmtId="43" fontId="43" fillId="7" borderId="18" xfId="2" applyNumberFormat="1" applyFont="1" applyFill="1" applyBorder="1" applyAlignment="1">
      <alignment horizontal="left" vertical="center" wrapText="1"/>
    </xf>
    <xf numFmtId="4" fontId="42" fillId="5" borderId="18" xfId="0" applyNumberFormat="1" applyFont="1" applyFill="1" applyBorder="1" applyAlignment="1">
      <alignment horizontal="center" vertical="center"/>
    </xf>
    <xf numFmtId="165" fontId="43" fillId="6" borderId="18" xfId="2" applyNumberFormat="1" applyFont="1" applyFill="1" applyBorder="1" applyAlignment="1">
      <alignment horizontal="right"/>
    </xf>
    <xf numFmtId="165" fontId="43" fillId="7" borderId="18" xfId="2" applyNumberFormat="1" applyFont="1" applyFill="1" applyBorder="1" applyAlignment="1">
      <alignment horizontal="right"/>
    </xf>
    <xf numFmtId="43" fontId="43" fillId="6" borderId="18" xfId="2" applyNumberFormat="1" applyFont="1" applyFill="1" applyBorder="1" applyAlignment="1">
      <alignment horizontal="right"/>
    </xf>
    <xf numFmtId="43" fontId="43" fillId="7" borderId="18" xfId="2" applyNumberFormat="1" applyFont="1" applyFill="1" applyBorder="1" applyAlignment="1">
      <alignment horizontal="right"/>
    </xf>
    <xf numFmtId="0" fontId="45" fillId="0" borderId="18" xfId="0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4" fontId="38" fillId="0" borderId="18" xfId="0" applyNumberFormat="1" applyFont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4" fontId="20" fillId="0" borderId="25" xfId="0" applyNumberFormat="1" applyFont="1" applyFill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/>
    </xf>
    <xf numFmtId="4" fontId="20" fillId="0" borderId="18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center"/>
    </xf>
    <xf numFmtId="4" fontId="20" fillId="0" borderId="18" xfId="0" applyNumberFormat="1" applyFont="1" applyBorder="1" applyAlignment="1">
      <alignment horizontal="center" vertical="center"/>
    </xf>
    <xf numFmtId="4" fontId="54" fillId="0" borderId="18" xfId="0" applyNumberFormat="1" applyFont="1" applyBorder="1" applyAlignment="1">
      <alignment horizontal="center" vertical="center"/>
    </xf>
    <xf numFmtId="4" fontId="55" fillId="0" borderId="33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 wrapText="1"/>
    </xf>
    <xf numFmtId="3" fontId="30" fillId="0" borderId="18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right" vertical="center" wrapText="1"/>
    </xf>
    <xf numFmtId="4" fontId="22" fillId="0" borderId="20" xfId="0" applyNumberFormat="1" applyFont="1" applyFill="1" applyBorder="1" applyAlignment="1">
      <alignment horizontal="right" vertical="center"/>
    </xf>
    <xf numFmtId="4" fontId="22" fillId="0" borderId="19" xfId="0" applyNumberFormat="1" applyFont="1" applyFill="1" applyBorder="1" applyAlignment="1">
      <alignment horizontal="right" vertical="center" wrapText="1"/>
    </xf>
    <xf numFmtId="4" fontId="22" fillId="0" borderId="54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4" borderId="6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40" fillId="0" borderId="0" xfId="0" applyFont="1" applyAlignment="1"/>
    <xf numFmtId="0" fontId="5" fillId="4" borderId="1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4" borderId="20" xfId="1" applyFont="1" applyFill="1" applyBorder="1" applyAlignment="1">
      <alignment horizontal="center" vertical="center"/>
    </xf>
    <xf numFmtId="0" fontId="3" fillId="4" borderId="24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3" fillId="4" borderId="23" xfId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8"/>
  <sheetViews>
    <sheetView tabSelected="1" workbookViewId="0">
      <selection activeCell="A2" sqref="A2"/>
    </sheetView>
  </sheetViews>
  <sheetFormatPr defaultRowHeight="15" x14ac:dyDescent="0.25"/>
  <cols>
    <col min="1" max="2" width="13.5703125" customWidth="1"/>
    <col min="3" max="3" width="10.5703125" customWidth="1"/>
    <col min="4" max="4" width="11.85546875" customWidth="1"/>
    <col min="5" max="5" width="13" customWidth="1"/>
    <col min="6" max="6" width="14.140625" customWidth="1"/>
    <col min="7" max="7" width="12.85546875" customWidth="1"/>
    <col min="8" max="8" width="10.7109375" customWidth="1"/>
    <col min="9" max="9" width="10.42578125" customWidth="1"/>
    <col min="10" max="10" width="12.7109375" customWidth="1"/>
    <col min="11" max="11" width="12.28515625" customWidth="1"/>
    <col min="12" max="12" width="8.28515625" customWidth="1"/>
    <col min="13" max="13" width="12.42578125" customWidth="1"/>
    <col min="14" max="14" width="12.28515625" customWidth="1"/>
    <col min="15" max="15" width="11.42578125" customWidth="1"/>
  </cols>
  <sheetData>
    <row r="1" spans="1:15" ht="19.5" customHeight="1" thickBot="1" x14ac:dyDescent="0.3">
      <c r="A1" s="261" t="s">
        <v>222</v>
      </c>
      <c r="B1" s="261"/>
      <c r="C1" s="261"/>
      <c r="D1" s="261"/>
      <c r="E1" s="261"/>
      <c r="F1" s="261"/>
      <c r="G1" s="261"/>
      <c r="H1" s="261"/>
      <c r="I1" s="262"/>
      <c r="J1" s="262"/>
      <c r="K1" s="262"/>
    </row>
    <row r="2" spans="1:15" ht="44.25" customHeight="1" thickBot="1" x14ac:dyDescent="0.3">
      <c r="A2" s="38"/>
      <c r="B2" s="38"/>
      <c r="C2" s="38"/>
      <c r="D2" s="41"/>
      <c r="E2" s="42"/>
      <c r="F2" s="43" t="s">
        <v>0</v>
      </c>
      <c r="G2" s="43" t="s">
        <v>1</v>
      </c>
      <c r="H2" s="43" t="s">
        <v>2</v>
      </c>
      <c r="I2" s="43" t="s">
        <v>3</v>
      </c>
      <c r="J2" s="43" t="s">
        <v>4</v>
      </c>
      <c r="K2" s="43" t="s">
        <v>2</v>
      </c>
    </row>
    <row r="3" spans="1:15" ht="42" customHeight="1" thickBot="1" x14ac:dyDescent="0.3">
      <c r="D3" s="206" t="s">
        <v>227</v>
      </c>
      <c r="E3" s="1" t="s">
        <v>5</v>
      </c>
      <c r="F3" s="138">
        <v>4966</v>
      </c>
      <c r="G3" s="139">
        <v>2817</v>
      </c>
      <c r="H3" s="141">
        <v>7783</v>
      </c>
      <c r="I3" s="140">
        <v>29</v>
      </c>
      <c r="J3" s="140">
        <v>8</v>
      </c>
      <c r="K3" s="141">
        <v>37</v>
      </c>
    </row>
    <row r="4" spans="1:15" ht="42" customHeight="1" thickBot="1" x14ac:dyDescent="0.3">
      <c r="D4" s="206" t="s">
        <v>226</v>
      </c>
      <c r="E4" s="1" t="s">
        <v>5</v>
      </c>
      <c r="F4" s="142">
        <v>4851</v>
      </c>
      <c r="G4" s="140">
        <v>3032</v>
      </c>
      <c r="H4" s="143">
        <v>7883</v>
      </c>
      <c r="I4" s="140">
        <v>96</v>
      </c>
      <c r="J4" s="140">
        <v>5</v>
      </c>
      <c r="K4" s="143">
        <v>101</v>
      </c>
    </row>
    <row r="5" spans="1:15" ht="44.25" customHeight="1" x14ac:dyDescent="0.25"/>
    <row r="6" spans="1:15" ht="0.75" customHeight="1" x14ac:dyDescent="0.25"/>
    <row r="7" spans="1:15" ht="36.75" customHeight="1" thickBot="1" x14ac:dyDescent="0.3">
      <c r="A7" s="259" t="s">
        <v>228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</row>
    <row r="8" spans="1:15" ht="48" customHeight="1" x14ac:dyDescent="0.25">
      <c r="A8" s="144" t="s">
        <v>6</v>
      </c>
      <c r="B8" s="145" t="s">
        <v>7</v>
      </c>
      <c r="C8" s="145" t="s">
        <v>8</v>
      </c>
      <c r="D8" s="145" t="s">
        <v>211</v>
      </c>
      <c r="E8" s="145" t="s">
        <v>9</v>
      </c>
      <c r="F8" s="145" t="s">
        <v>10</v>
      </c>
      <c r="G8" s="145" t="s">
        <v>11</v>
      </c>
      <c r="H8" s="145" t="s">
        <v>12</v>
      </c>
      <c r="I8" s="145" t="s">
        <v>210</v>
      </c>
      <c r="J8" s="145" t="s">
        <v>212</v>
      </c>
      <c r="K8" s="145" t="s">
        <v>13</v>
      </c>
      <c r="L8" s="145" t="s">
        <v>14</v>
      </c>
      <c r="M8" s="146" t="s">
        <v>15</v>
      </c>
      <c r="N8" s="147" t="s">
        <v>209</v>
      </c>
      <c r="O8" s="215" t="s">
        <v>2</v>
      </c>
    </row>
    <row r="9" spans="1:15" ht="27" customHeight="1" x14ac:dyDescent="0.25">
      <c r="A9" s="148" t="s">
        <v>16</v>
      </c>
      <c r="B9" s="216">
        <v>2147</v>
      </c>
      <c r="C9" s="216">
        <v>415</v>
      </c>
      <c r="D9" s="216">
        <v>9</v>
      </c>
      <c r="E9" s="216">
        <v>252</v>
      </c>
      <c r="F9" s="216">
        <v>235</v>
      </c>
      <c r="G9" s="216">
        <v>642</v>
      </c>
      <c r="H9" s="216">
        <v>9</v>
      </c>
      <c r="I9" s="216">
        <v>39</v>
      </c>
      <c r="J9" s="216">
        <v>132</v>
      </c>
      <c r="K9" s="216">
        <v>25</v>
      </c>
      <c r="L9" s="216">
        <v>190</v>
      </c>
      <c r="M9" s="217">
        <v>844</v>
      </c>
      <c r="N9" s="216">
        <v>9</v>
      </c>
      <c r="O9" s="149">
        <f t="shared" ref="O9:O13" si="0">SUM(B9:N9)</f>
        <v>4948</v>
      </c>
    </row>
    <row r="10" spans="1:15" ht="21.75" customHeight="1" x14ac:dyDescent="0.25">
      <c r="A10" s="148" t="s">
        <v>17</v>
      </c>
      <c r="B10" s="216"/>
      <c r="C10" s="216"/>
      <c r="D10" s="218"/>
      <c r="E10" s="216"/>
      <c r="F10" s="216"/>
      <c r="G10" s="216"/>
      <c r="H10" s="216"/>
      <c r="I10" s="216"/>
      <c r="J10" s="216"/>
      <c r="K10" s="216"/>
      <c r="L10" s="216"/>
      <c r="M10" s="217"/>
      <c r="N10" s="219"/>
      <c r="O10" s="149">
        <f t="shared" si="0"/>
        <v>0</v>
      </c>
    </row>
    <row r="11" spans="1:15" ht="21.75" customHeight="1" x14ac:dyDescent="0.25">
      <c r="A11" s="148" t="s">
        <v>18</v>
      </c>
      <c r="B11" s="216">
        <v>444</v>
      </c>
      <c r="C11" s="216">
        <v>53</v>
      </c>
      <c r="D11" s="216"/>
      <c r="E11" s="216"/>
      <c r="F11" s="216"/>
      <c r="G11" s="216">
        <v>10</v>
      </c>
      <c r="H11" s="216"/>
      <c r="I11" s="216"/>
      <c r="J11" s="216"/>
      <c r="K11" s="216"/>
      <c r="L11" s="216"/>
      <c r="M11" s="217">
        <v>7</v>
      </c>
      <c r="N11" s="219"/>
      <c r="O11" s="149">
        <f t="shared" si="0"/>
        <v>514</v>
      </c>
    </row>
    <row r="12" spans="1:15" ht="21.75" customHeight="1" x14ac:dyDescent="0.25">
      <c r="A12" s="148" t="s">
        <v>19</v>
      </c>
      <c r="B12" s="216">
        <v>75</v>
      </c>
      <c r="C12" s="216">
        <v>22</v>
      </c>
      <c r="D12" s="216"/>
      <c r="E12" s="216"/>
      <c r="F12" s="216"/>
      <c r="G12" s="216">
        <v>104</v>
      </c>
      <c r="H12" s="216">
        <v>1</v>
      </c>
      <c r="I12" s="216"/>
      <c r="J12" s="216"/>
      <c r="K12" s="216"/>
      <c r="L12" s="216"/>
      <c r="M12" s="217">
        <v>205</v>
      </c>
      <c r="N12" s="219"/>
      <c r="O12" s="149">
        <f t="shared" si="0"/>
        <v>407</v>
      </c>
    </row>
    <row r="13" spans="1:15" ht="22.5" customHeight="1" x14ac:dyDescent="0.25">
      <c r="A13" s="148" t="s">
        <v>20</v>
      </c>
      <c r="B13" s="216">
        <v>137</v>
      </c>
      <c r="C13" s="216">
        <v>7</v>
      </c>
      <c r="D13" s="216"/>
      <c r="E13" s="216"/>
      <c r="F13" s="216"/>
      <c r="G13" s="216">
        <v>35</v>
      </c>
      <c r="H13" s="216"/>
      <c r="I13" s="216"/>
      <c r="J13" s="216"/>
      <c r="K13" s="216"/>
      <c r="L13" s="216"/>
      <c r="M13" s="217">
        <v>45</v>
      </c>
      <c r="N13" s="219"/>
      <c r="O13" s="149">
        <f t="shared" si="0"/>
        <v>224</v>
      </c>
    </row>
    <row r="14" spans="1:15" ht="22.5" customHeight="1" x14ac:dyDescent="0.25">
      <c r="A14" s="148" t="s">
        <v>21</v>
      </c>
      <c r="B14" s="220">
        <v>624</v>
      </c>
      <c r="C14" s="220">
        <v>140</v>
      </c>
      <c r="D14" s="220"/>
      <c r="E14" s="220"/>
      <c r="F14" s="220"/>
      <c r="G14" s="220">
        <v>70</v>
      </c>
      <c r="H14" s="220"/>
      <c r="I14" s="220">
        <v>2</v>
      </c>
      <c r="J14" s="220"/>
      <c r="K14" s="220"/>
      <c r="L14" s="220"/>
      <c r="M14" s="221">
        <v>85</v>
      </c>
      <c r="N14" s="222"/>
      <c r="O14" s="149">
        <f>SUM(B14:N14)</f>
        <v>921</v>
      </c>
    </row>
    <row r="15" spans="1:15" ht="22.5" customHeight="1" x14ac:dyDescent="0.25">
      <c r="A15" s="148" t="s">
        <v>22</v>
      </c>
      <c r="B15" s="216">
        <v>99</v>
      </c>
      <c r="C15" s="216">
        <v>9</v>
      </c>
      <c r="D15" s="216"/>
      <c r="E15" s="216"/>
      <c r="F15" s="216"/>
      <c r="G15" s="216">
        <v>7</v>
      </c>
      <c r="H15" s="216"/>
      <c r="I15" s="216"/>
      <c r="J15" s="216"/>
      <c r="K15" s="216"/>
      <c r="L15" s="216"/>
      <c r="M15" s="217"/>
      <c r="N15" s="219"/>
      <c r="O15" s="149">
        <f>SUM(B15:N15)</f>
        <v>115</v>
      </c>
    </row>
    <row r="16" spans="1:15" ht="21" customHeight="1" x14ac:dyDescent="0.25">
      <c r="A16" s="148" t="s">
        <v>23</v>
      </c>
      <c r="B16" s="216">
        <v>178</v>
      </c>
      <c r="C16" s="216">
        <v>12</v>
      </c>
      <c r="D16" s="216"/>
      <c r="E16" s="216"/>
      <c r="F16" s="216"/>
      <c r="G16" s="216">
        <v>30</v>
      </c>
      <c r="H16" s="216"/>
      <c r="I16" s="216"/>
      <c r="J16" s="216"/>
      <c r="K16" s="216"/>
      <c r="L16" s="216"/>
      <c r="M16" s="217">
        <v>38</v>
      </c>
      <c r="N16" s="219"/>
      <c r="O16" s="149">
        <f>SUM(B16:N16)</f>
        <v>258</v>
      </c>
    </row>
    <row r="17" spans="1:15" ht="22.5" customHeight="1" x14ac:dyDescent="0.25">
      <c r="A17" s="148" t="s">
        <v>24</v>
      </c>
      <c r="B17" s="216">
        <v>128</v>
      </c>
      <c r="C17" s="216">
        <v>1</v>
      </c>
      <c r="D17" s="216"/>
      <c r="E17" s="216"/>
      <c r="F17" s="216"/>
      <c r="G17" s="216">
        <v>4</v>
      </c>
      <c r="H17" s="216">
        <v>4</v>
      </c>
      <c r="I17" s="216">
        <v>1</v>
      </c>
      <c r="J17" s="216"/>
      <c r="K17" s="216"/>
      <c r="L17" s="216"/>
      <c r="M17" s="217">
        <v>65</v>
      </c>
      <c r="N17" s="219"/>
      <c r="O17" s="149">
        <f>SUM(B17:N17)</f>
        <v>203</v>
      </c>
    </row>
    <row r="18" spans="1:15" ht="21.75" customHeight="1" x14ac:dyDescent="0.25">
      <c r="A18" s="148" t="s">
        <v>25</v>
      </c>
      <c r="B18" s="216">
        <v>158</v>
      </c>
      <c r="C18" s="216">
        <v>31</v>
      </c>
      <c r="D18" s="216"/>
      <c r="E18" s="216">
        <v>5</v>
      </c>
      <c r="F18" s="216"/>
      <c r="G18" s="216">
        <v>37</v>
      </c>
      <c r="H18" s="216">
        <v>4</v>
      </c>
      <c r="I18" s="216">
        <v>17</v>
      </c>
      <c r="J18" s="216"/>
      <c r="K18" s="216"/>
      <c r="L18" s="216"/>
      <c r="M18" s="217">
        <v>41</v>
      </c>
      <c r="N18" s="219"/>
      <c r="O18" s="149">
        <f>SUM(B18:N18)</f>
        <v>293</v>
      </c>
    </row>
    <row r="19" spans="1:15" ht="30.75" customHeight="1" x14ac:dyDescent="0.25">
      <c r="A19" s="108" t="s">
        <v>2</v>
      </c>
      <c r="B19" s="172">
        <f>SUM(B9:B18)</f>
        <v>3990</v>
      </c>
      <c r="C19" s="172">
        <f t="shared" ref="C19:O19" si="1">SUM(C9:C18)</f>
        <v>690</v>
      </c>
      <c r="D19" s="172">
        <f t="shared" si="1"/>
        <v>9</v>
      </c>
      <c r="E19" s="172">
        <f t="shared" si="1"/>
        <v>257</v>
      </c>
      <c r="F19" s="172">
        <f t="shared" si="1"/>
        <v>235</v>
      </c>
      <c r="G19" s="172">
        <f t="shared" si="1"/>
        <v>939</v>
      </c>
      <c r="H19" s="172">
        <f t="shared" si="1"/>
        <v>18</v>
      </c>
      <c r="I19" s="172">
        <f t="shared" si="1"/>
        <v>59</v>
      </c>
      <c r="J19" s="172">
        <f t="shared" si="1"/>
        <v>132</v>
      </c>
      <c r="K19" s="172">
        <f t="shared" si="1"/>
        <v>25</v>
      </c>
      <c r="L19" s="172">
        <f t="shared" si="1"/>
        <v>190</v>
      </c>
      <c r="M19" s="172">
        <f t="shared" si="1"/>
        <v>1330</v>
      </c>
      <c r="N19" s="172">
        <f t="shared" si="1"/>
        <v>9</v>
      </c>
      <c r="O19" s="172">
        <f t="shared" si="1"/>
        <v>7883</v>
      </c>
    </row>
    <row r="28" spans="1:15" x14ac:dyDescent="0.25">
      <c r="D28" t="s">
        <v>26</v>
      </c>
    </row>
  </sheetData>
  <mergeCells count="2">
    <mergeCell ref="A7:O7"/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310" t="s">
        <v>155</v>
      </c>
      <c r="B1" s="310"/>
      <c r="C1" s="310"/>
      <c r="D1" s="310"/>
      <c r="E1" s="310"/>
      <c r="F1" s="310"/>
      <c r="G1" s="310"/>
      <c r="H1" s="310"/>
    </row>
    <row r="2" spans="1:8" ht="15.75" thickBot="1" x14ac:dyDescent="0.3">
      <c r="A2" s="318"/>
      <c r="B2" s="319"/>
      <c r="C2" s="319"/>
      <c r="D2" s="319"/>
      <c r="E2" s="320"/>
    </row>
    <row r="3" spans="1:8" ht="16.5" thickBot="1" x14ac:dyDescent="0.3">
      <c r="A3" s="12" t="s">
        <v>156</v>
      </c>
      <c r="B3" s="13" t="s">
        <v>157</v>
      </c>
      <c r="C3" s="13" t="s">
        <v>140</v>
      </c>
      <c r="D3" s="13" t="s">
        <v>142</v>
      </c>
      <c r="E3" s="13" t="s">
        <v>141</v>
      </c>
    </row>
    <row r="4" spans="1:8" ht="15.75" thickBot="1" x14ac:dyDescent="0.3">
      <c r="A4" s="16" t="s">
        <v>158</v>
      </c>
      <c r="B4" s="22" t="s">
        <v>159</v>
      </c>
      <c r="C4" s="22"/>
      <c r="D4" s="22"/>
      <c r="E4" s="22"/>
    </row>
    <row r="5" spans="1:8" ht="15.75" thickBot="1" x14ac:dyDescent="0.3">
      <c r="A5" s="16" t="s">
        <v>160</v>
      </c>
      <c r="B5" s="22" t="s">
        <v>159</v>
      </c>
      <c r="C5" s="22"/>
      <c r="D5" s="22"/>
      <c r="E5" s="22"/>
    </row>
    <row r="6" spans="1:8" ht="15.75" thickBot="1" x14ac:dyDescent="0.3">
      <c r="A6" s="16" t="s">
        <v>161</v>
      </c>
      <c r="B6" s="22" t="s">
        <v>159</v>
      </c>
      <c r="C6" s="22"/>
      <c r="D6" s="22" t="s">
        <v>159</v>
      </c>
      <c r="E6" s="22" t="s">
        <v>162</v>
      </c>
    </row>
    <row r="7" spans="1:8" ht="15.75" thickBot="1" x14ac:dyDescent="0.3">
      <c r="A7" s="16" t="s">
        <v>163</v>
      </c>
      <c r="B7" s="22" t="s">
        <v>159</v>
      </c>
      <c r="C7" s="22"/>
      <c r="D7" s="22" t="s">
        <v>164</v>
      </c>
      <c r="E7" s="22" t="s">
        <v>165</v>
      </c>
    </row>
    <row r="8" spans="1:8" ht="15.75" thickBot="1" x14ac:dyDescent="0.3">
      <c r="A8" s="16" t="s">
        <v>166</v>
      </c>
      <c r="B8" s="22"/>
      <c r="C8" s="22" t="s">
        <v>159</v>
      </c>
      <c r="D8" s="22"/>
      <c r="E8" s="22"/>
    </row>
    <row r="9" spans="1:8" ht="15.75" thickBot="1" x14ac:dyDescent="0.3">
      <c r="A9" s="16" t="s">
        <v>167</v>
      </c>
      <c r="B9" s="22"/>
      <c r="C9" s="22">
        <v>7</v>
      </c>
      <c r="D9" s="22"/>
      <c r="E9" s="22"/>
    </row>
    <row r="10" spans="1:8" ht="15.75" thickBot="1" x14ac:dyDescent="0.3">
      <c r="A10" s="16" t="s">
        <v>169</v>
      </c>
      <c r="B10" s="22"/>
      <c r="C10" s="22"/>
      <c r="D10" s="22">
        <v>2</v>
      </c>
      <c r="E10" s="22"/>
    </row>
    <row r="11" spans="1:8" ht="15.75" thickBot="1" x14ac:dyDescent="0.3">
      <c r="A11" s="16" t="s">
        <v>170</v>
      </c>
      <c r="B11" s="22"/>
      <c r="C11" s="22"/>
      <c r="D11" s="22" t="s">
        <v>171</v>
      </c>
      <c r="E11" s="22">
        <v>13</v>
      </c>
    </row>
    <row r="12" spans="1:8" ht="15.75" thickBot="1" x14ac:dyDescent="0.3">
      <c r="A12" s="16" t="s">
        <v>172</v>
      </c>
      <c r="B12" s="22"/>
      <c r="C12" s="22"/>
      <c r="D12" s="22">
        <v>7</v>
      </c>
      <c r="E12" s="22"/>
    </row>
    <row r="13" spans="1:8" ht="15.75" thickBot="1" x14ac:dyDescent="0.3">
      <c r="A13" s="16" t="s">
        <v>173</v>
      </c>
      <c r="B13" s="22"/>
      <c r="C13" s="22"/>
      <c r="D13" s="22" t="s">
        <v>159</v>
      </c>
      <c r="E13" s="22"/>
    </row>
    <row r="14" spans="1:8" ht="15.75" thickBot="1" x14ac:dyDescent="0.3">
      <c r="A14" s="16" t="s">
        <v>174</v>
      </c>
      <c r="B14" s="22" t="s">
        <v>159</v>
      </c>
      <c r="C14" s="22"/>
      <c r="D14" s="22"/>
      <c r="E14" s="22"/>
    </row>
    <row r="15" spans="1:8" ht="15.75" thickBot="1" x14ac:dyDescent="0.3">
      <c r="A15" s="16" t="s">
        <v>175</v>
      </c>
      <c r="B15" s="22" t="s">
        <v>159</v>
      </c>
      <c r="C15" s="22" t="s">
        <v>159</v>
      </c>
      <c r="D15" s="22" t="s">
        <v>176</v>
      </c>
      <c r="E15" s="22" t="s">
        <v>177</v>
      </c>
    </row>
    <row r="16" spans="1:8" ht="15.75" thickBot="1" x14ac:dyDescent="0.3">
      <c r="A16" s="16" t="s">
        <v>178</v>
      </c>
      <c r="B16" s="22" t="s">
        <v>171</v>
      </c>
      <c r="C16" s="22">
        <v>8</v>
      </c>
      <c r="D16" s="22">
        <v>23</v>
      </c>
      <c r="E16" s="22" t="s">
        <v>179</v>
      </c>
    </row>
    <row r="17" spans="1:5" ht="15.75" thickBot="1" x14ac:dyDescent="0.3">
      <c r="A17" s="16" t="s">
        <v>180</v>
      </c>
      <c r="B17" s="22"/>
      <c r="C17" s="22" t="s">
        <v>159</v>
      </c>
      <c r="D17" s="22" t="s">
        <v>171</v>
      </c>
      <c r="E17" s="22" t="s">
        <v>168</v>
      </c>
    </row>
    <row r="18" spans="1:5" ht="15.75" thickBot="1" x14ac:dyDescent="0.3">
      <c r="A18" s="16" t="s">
        <v>181</v>
      </c>
      <c r="B18" s="22">
        <v>1</v>
      </c>
      <c r="C18" s="22"/>
      <c r="D18" s="22"/>
      <c r="E18" s="22"/>
    </row>
    <row r="19" spans="1:5" ht="15.75" thickBot="1" x14ac:dyDescent="0.3">
      <c r="A19" s="16" t="s">
        <v>182</v>
      </c>
      <c r="B19" s="22" t="s">
        <v>159</v>
      </c>
      <c r="C19" s="22"/>
      <c r="D19" s="22"/>
      <c r="E19" s="22"/>
    </row>
    <row r="20" spans="1:5" ht="15.75" thickBot="1" x14ac:dyDescent="0.3">
      <c r="A20" s="16" t="s">
        <v>183</v>
      </c>
      <c r="B20" s="22"/>
      <c r="C20" s="22"/>
      <c r="D20" s="22"/>
      <c r="E20" s="22">
        <v>1</v>
      </c>
    </row>
    <row r="21" spans="1:5" ht="15.75" thickBot="1" x14ac:dyDescent="0.3">
      <c r="A21" s="16" t="s">
        <v>184</v>
      </c>
      <c r="B21" s="22" t="s">
        <v>176</v>
      </c>
      <c r="C21" s="22"/>
      <c r="D21" s="22"/>
      <c r="E21" s="22"/>
    </row>
    <row r="22" spans="1:5" ht="15.75" thickBot="1" x14ac:dyDescent="0.3">
      <c r="A22" s="16" t="s">
        <v>185</v>
      </c>
      <c r="B22" s="22">
        <v>23</v>
      </c>
      <c r="C22" s="22"/>
      <c r="D22" s="22"/>
      <c r="E22" s="22"/>
    </row>
    <row r="23" spans="1:5" ht="15.75" thickBot="1" x14ac:dyDescent="0.3">
      <c r="A23" s="16" t="s">
        <v>186</v>
      </c>
      <c r="B23" s="22" t="s">
        <v>164</v>
      </c>
      <c r="C23" s="22"/>
      <c r="D23" s="22"/>
      <c r="E23" s="22"/>
    </row>
    <row r="24" spans="1:5" ht="15.75" thickBot="1" x14ac:dyDescent="0.3">
      <c r="A24" s="16" t="s">
        <v>187</v>
      </c>
      <c r="B24" s="22">
        <v>2</v>
      </c>
      <c r="C24" s="22"/>
      <c r="D24" s="22"/>
      <c r="E24" s="22"/>
    </row>
    <row r="25" spans="1:5" ht="15.75" thickBot="1" x14ac:dyDescent="0.3">
      <c r="A25" s="16" t="s">
        <v>188</v>
      </c>
      <c r="B25" s="22"/>
      <c r="C25" s="22"/>
      <c r="D25" s="22"/>
      <c r="E25" s="22">
        <v>2</v>
      </c>
    </row>
    <row r="26" spans="1:5" ht="15.75" thickBot="1" x14ac:dyDescent="0.3">
      <c r="A26" s="16"/>
      <c r="B26" s="22"/>
      <c r="C26" s="22"/>
      <c r="D26" s="22"/>
      <c r="E26" s="22"/>
    </row>
    <row r="27" spans="1:5" ht="15.75" thickBot="1" x14ac:dyDescent="0.3">
      <c r="A27" s="18" t="s">
        <v>2</v>
      </c>
      <c r="B27" s="19">
        <v>45</v>
      </c>
      <c r="C27" s="19">
        <v>17</v>
      </c>
      <c r="D27" s="19">
        <v>48</v>
      </c>
      <c r="E27" s="19">
        <v>116</v>
      </c>
    </row>
    <row r="28" spans="1:5" ht="15.75" thickBot="1" x14ac:dyDescent="0.3">
      <c r="A28" s="18" t="s">
        <v>189</v>
      </c>
      <c r="B28" s="321">
        <v>230</v>
      </c>
      <c r="C28" s="322"/>
      <c r="D28" s="322"/>
      <c r="E28" s="323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T61"/>
  <sheetViews>
    <sheetView topLeftCell="A10" workbookViewId="0">
      <selection activeCell="B26" sqref="B26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2" spans="1:10" ht="15.75" x14ac:dyDescent="0.25">
      <c r="A2" s="267" t="s">
        <v>225</v>
      </c>
      <c r="B2" s="267"/>
      <c r="C2" s="267"/>
      <c r="D2" s="267"/>
      <c r="E2" s="267"/>
      <c r="F2" s="267"/>
      <c r="G2" s="267"/>
      <c r="H2" s="267"/>
    </row>
    <row r="3" spans="1:10" ht="16.5" thickBot="1" x14ac:dyDescent="0.3">
      <c r="A3" s="165"/>
      <c r="B3" s="165"/>
      <c r="C3" s="165"/>
      <c r="D3" s="165"/>
      <c r="E3" s="165"/>
      <c r="F3" s="165"/>
      <c r="G3" s="165"/>
      <c r="H3" s="165"/>
    </row>
    <row r="4" spans="1:10" ht="16.5" thickBot="1" x14ac:dyDescent="0.3">
      <c r="A4" s="325" t="s">
        <v>135</v>
      </c>
      <c r="B4" s="327" t="s">
        <v>136</v>
      </c>
      <c r="C4" s="328"/>
      <c r="D4" s="327" t="s">
        <v>137</v>
      </c>
      <c r="E4" s="329"/>
    </row>
    <row r="5" spans="1:10" ht="16.5" thickBot="1" x14ac:dyDescent="0.3">
      <c r="A5" s="326"/>
      <c r="B5" s="47" t="s">
        <v>138</v>
      </c>
      <c r="C5" s="48" t="s">
        <v>139</v>
      </c>
      <c r="D5" s="48" t="s">
        <v>138</v>
      </c>
      <c r="E5" s="48" t="s">
        <v>139</v>
      </c>
      <c r="H5" s="21"/>
      <c r="J5" s="38"/>
    </row>
    <row r="6" spans="1:10" ht="18" customHeight="1" thickBot="1" x14ac:dyDescent="0.3">
      <c r="A6" s="14" t="s">
        <v>140</v>
      </c>
      <c r="B6" s="15">
        <v>5</v>
      </c>
      <c r="C6" s="15">
        <v>7</v>
      </c>
      <c r="D6" s="15">
        <v>4</v>
      </c>
      <c r="E6" s="15"/>
      <c r="G6" s="21"/>
      <c r="H6" s="21"/>
      <c r="J6" s="21"/>
    </row>
    <row r="7" spans="1:10" ht="18" customHeight="1" thickBot="1" x14ac:dyDescent="0.3">
      <c r="A7" s="16" t="s">
        <v>141</v>
      </c>
      <c r="B7" s="15">
        <v>18</v>
      </c>
      <c r="C7" s="15">
        <v>38</v>
      </c>
      <c r="D7" s="15">
        <v>13</v>
      </c>
      <c r="E7" s="15"/>
      <c r="G7" s="21"/>
      <c r="H7" s="21"/>
      <c r="J7" s="21"/>
    </row>
    <row r="8" spans="1:10" ht="18" customHeight="1" thickBot="1" x14ac:dyDescent="0.3">
      <c r="A8" s="16" t="s">
        <v>142</v>
      </c>
      <c r="B8" s="15">
        <v>11</v>
      </c>
      <c r="C8" s="15">
        <v>9</v>
      </c>
      <c r="D8" s="15">
        <v>18</v>
      </c>
      <c r="E8" s="15"/>
      <c r="G8" s="21"/>
      <c r="H8" s="21"/>
      <c r="J8" s="21"/>
    </row>
    <row r="9" spans="1:10" ht="18" customHeight="1" thickBot="1" x14ac:dyDescent="0.3">
      <c r="A9" s="16" t="s">
        <v>143</v>
      </c>
      <c r="B9" s="15">
        <v>20</v>
      </c>
      <c r="C9" s="15">
        <v>21</v>
      </c>
      <c r="D9" s="15">
        <v>4</v>
      </c>
      <c r="E9" s="15"/>
      <c r="G9" s="21"/>
      <c r="H9" s="21"/>
      <c r="J9" s="21"/>
    </row>
    <row r="10" spans="1:10" ht="18" customHeight="1" thickBot="1" x14ac:dyDescent="0.3">
      <c r="A10" s="16" t="s">
        <v>17</v>
      </c>
      <c r="B10" s="15">
        <v>6</v>
      </c>
      <c r="C10" s="15">
        <v>2</v>
      </c>
      <c r="D10" s="15">
        <v>1</v>
      </c>
      <c r="E10" s="15"/>
      <c r="G10" s="21"/>
      <c r="H10" s="21"/>
      <c r="J10" s="21"/>
    </row>
    <row r="11" spans="1:10" ht="18" customHeight="1" thickBot="1" x14ac:dyDescent="0.3">
      <c r="A11" s="16" t="s">
        <v>19</v>
      </c>
      <c r="B11" s="15">
        <v>5</v>
      </c>
      <c r="C11" s="15">
        <v>1</v>
      </c>
      <c r="D11" s="15">
        <v>3</v>
      </c>
      <c r="E11" s="15"/>
      <c r="G11" s="21"/>
      <c r="H11" s="21"/>
      <c r="J11" s="21"/>
    </row>
    <row r="12" spans="1:10" ht="18" customHeight="1" thickBot="1" x14ac:dyDescent="0.3">
      <c r="A12" s="16" t="s">
        <v>20</v>
      </c>
      <c r="B12" s="15">
        <v>7</v>
      </c>
      <c r="C12" s="15">
        <v>1</v>
      </c>
      <c r="D12" s="15">
        <v>2</v>
      </c>
      <c r="E12" s="15"/>
      <c r="G12" s="38"/>
      <c r="H12" s="21"/>
      <c r="J12" s="21"/>
    </row>
    <row r="13" spans="1:10" ht="18" customHeight="1" thickBot="1" x14ac:dyDescent="0.3">
      <c r="A13" s="16" t="s">
        <v>21</v>
      </c>
      <c r="B13" s="15">
        <v>4</v>
      </c>
      <c r="C13" s="15">
        <v>1</v>
      </c>
      <c r="D13" s="15">
        <v>2</v>
      </c>
      <c r="E13" s="15"/>
      <c r="G13" s="38"/>
      <c r="H13" s="21"/>
      <c r="J13" s="21"/>
    </row>
    <row r="14" spans="1:10" ht="18" customHeight="1" thickBot="1" x14ac:dyDescent="0.3">
      <c r="A14" s="16" t="s">
        <v>208</v>
      </c>
      <c r="B14" s="15">
        <v>3</v>
      </c>
      <c r="C14" s="15">
        <v>0</v>
      </c>
      <c r="D14" s="15">
        <v>2</v>
      </c>
      <c r="E14" s="15"/>
      <c r="G14" s="38"/>
      <c r="H14" s="21"/>
      <c r="J14" s="21"/>
    </row>
    <row r="15" spans="1:10" ht="18" customHeight="1" thickBot="1" x14ac:dyDescent="0.3">
      <c r="A15" s="16" t="s">
        <v>22</v>
      </c>
      <c r="B15" s="15">
        <v>3</v>
      </c>
      <c r="C15" s="15">
        <v>2</v>
      </c>
      <c r="D15" s="15">
        <v>1</v>
      </c>
      <c r="E15" s="15"/>
      <c r="G15" s="38"/>
      <c r="H15" s="21"/>
      <c r="J15" s="21"/>
    </row>
    <row r="16" spans="1:10" ht="18" customHeight="1" thickBot="1" x14ac:dyDescent="0.3">
      <c r="A16" s="16" t="s">
        <v>25</v>
      </c>
      <c r="B16" s="15">
        <v>5</v>
      </c>
      <c r="C16" s="15">
        <v>3</v>
      </c>
      <c r="D16" s="15">
        <v>2</v>
      </c>
      <c r="E16" s="15"/>
      <c r="G16" s="38"/>
      <c r="H16" s="21"/>
      <c r="J16" s="21"/>
    </row>
    <row r="17" spans="1:20" ht="18" customHeight="1" thickBot="1" x14ac:dyDescent="0.3">
      <c r="A17" s="16" t="s">
        <v>23</v>
      </c>
      <c r="B17" s="15">
        <v>5</v>
      </c>
      <c r="C17" s="15">
        <v>2</v>
      </c>
      <c r="D17" s="15"/>
      <c r="E17" s="15"/>
      <c r="G17" s="38"/>
      <c r="H17" s="21"/>
      <c r="J17" s="21"/>
    </row>
    <row r="18" spans="1:20" ht="18" customHeight="1" thickBot="1" x14ac:dyDescent="0.3">
      <c r="A18" s="16" t="s">
        <v>24</v>
      </c>
      <c r="B18" s="15">
        <v>6</v>
      </c>
      <c r="C18" s="15">
        <v>3</v>
      </c>
      <c r="D18" s="15">
        <v>2</v>
      </c>
      <c r="E18" s="15"/>
      <c r="G18" s="38"/>
      <c r="H18" s="21"/>
      <c r="J18" s="21"/>
    </row>
    <row r="19" spans="1:20" ht="18" customHeight="1" thickBot="1" x14ac:dyDescent="0.3">
      <c r="A19" s="16" t="s">
        <v>144</v>
      </c>
      <c r="B19" s="15">
        <v>3</v>
      </c>
      <c r="C19" s="15">
        <v>1</v>
      </c>
      <c r="D19" s="15">
        <v>2</v>
      </c>
      <c r="E19" s="15"/>
      <c r="G19" s="38"/>
      <c r="H19" s="21"/>
      <c r="J19" s="21"/>
    </row>
    <row r="20" spans="1:20" ht="18" customHeight="1" thickBot="1" x14ac:dyDescent="0.3">
      <c r="A20" s="16" t="s">
        <v>145</v>
      </c>
      <c r="B20" s="15">
        <v>5</v>
      </c>
      <c r="C20" s="15">
        <v>1</v>
      </c>
      <c r="D20" s="15">
        <v>1</v>
      </c>
      <c r="E20" s="15"/>
      <c r="G20" s="38"/>
      <c r="H20" s="21"/>
      <c r="J20" s="21"/>
    </row>
    <row r="21" spans="1:20" ht="18" customHeight="1" thickBot="1" x14ac:dyDescent="0.3">
      <c r="A21" s="16" t="s">
        <v>18</v>
      </c>
      <c r="B21" s="15">
        <v>4</v>
      </c>
      <c r="C21" s="15">
        <v>1</v>
      </c>
      <c r="D21" s="15">
        <v>1</v>
      </c>
      <c r="E21" s="15"/>
      <c r="G21" s="38"/>
      <c r="H21" s="21"/>
      <c r="J21" s="21"/>
    </row>
    <row r="22" spans="1:20" ht="18" customHeight="1" thickBot="1" x14ac:dyDescent="0.3">
      <c r="A22" s="16" t="s">
        <v>146</v>
      </c>
      <c r="B22" s="15">
        <v>4</v>
      </c>
      <c r="C22" s="15">
        <v>1</v>
      </c>
      <c r="D22" s="15">
        <v>2</v>
      </c>
      <c r="E22" s="15"/>
      <c r="G22" s="38"/>
      <c r="H22" s="21"/>
      <c r="J22" s="21"/>
    </row>
    <row r="23" spans="1:20" ht="18" customHeight="1" thickBot="1" x14ac:dyDescent="0.3">
      <c r="A23" s="16" t="s">
        <v>147</v>
      </c>
      <c r="B23" s="15">
        <v>7</v>
      </c>
      <c r="C23" s="15">
        <v>1</v>
      </c>
      <c r="D23" s="15">
        <v>2</v>
      </c>
      <c r="E23" s="15"/>
      <c r="G23" s="38"/>
      <c r="H23" s="21"/>
      <c r="J23" s="38"/>
    </row>
    <row r="24" spans="1:20" ht="18" customHeight="1" thickBot="1" x14ac:dyDescent="0.3">
      <c r="A24" s="16" t="s">
        <v>148</v>
      </c>
      <c r="B24" s="15">
        <v>4</v>
      </c>
      <c r="C24" s="15">
        <v>1</v>
      </c>
      <c r="D24" s="15">
        <v>1</v>
      </c>
      <c r="E24" s="15"/>
      <c r="H24" s="21"/>
      <c r="J24" s="38"/>
    </row>
    <row r="25" spans="1:20" ht="18" customHeight="1" thickBot="1" x14ac:dyDescent="0.3">
      <c r="A25" s="35" t="s">
        <v>149</v>
      </c>
      <c r="B25" s="36">
        <v>4</v>
      </c>
      <c r="C25" s="36">
        <v>1</v>
      </c>
      <c r="D25" s="36">
        <v>2</v>
      </c>
      <c r="E25" s="36"/>
      <c r="H25" s="21"/>
    </row>
    <row r="26" spans="1:20" ht="18" customHeight="1" thickBot="1" x14ac:dyDescent="0.3">
      <c r="A26" s="14" t="s">
        <v>150</v>
      </c>
      <c r="B26" s="39">
        <v>4</v>
      </c>
      <c r="C26" s="39">
        <v>1</v>
      </c>
      <c r="D26" s="39">
        <v>2</v>
      </c>
      <c r="E26" s="40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s="37" customFormat="1" x14ac:dyDescent="0.25">
      <c r="A27" s="20"/>
      <c r="B27" s="21"/>
      <c r="C27" s="21"/>
      <c r="D27" s="21"/>
      <c r="E27" s="21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330" t="s">
        <v>207</v>
      </c>
      <c r="B28" s="330"/>
      <c r="C28" s="17"/>
      <c r="D28" s="17"/>
      <c r="E28" s="54">
        <f>SUM(B6:B26)</f>
        <v>133</v>
      </c>
    </row>
    <row r="29" spans="1:20" x14ac:dyDescent="0.25">
      <c r="A29" s="324" t="s">
        <v>151</v>
      </c>
      <c r="B29" s="324"/>
      <c r="C29" s="17"/>
      <c r="D29" s="17"/>
      <c r="E29" s="54">
        <f>SUM(D6:D26)</f>
        <v>67</v>
      </c>
    </row>
    <row r="30" spans="1:20" x14ac:dyDescent="0.25">
      <c r="A30" s="24" t="s">
        <v>152</v>
      </c>
      <c r="B30" s="17"/>
      <c r="C30" s="17"/>
      <c r="D30" s="17"/>
      <c r="E30" s="54">
        <f>SUM(E28:E29)</f>
        <v>200</v>
      </c>
    </row>
    <row r="31" spans="1:20" x14ac:dyDescent="0.25">
      <c r="A31" s="24" t="s">
        <v>153</v>
      </c>
      <c r="B31" s="17"/>
      <c r="C31" s="17"/>
      <c r="D31" s="17"/>
      <c r="E31" s="54">
        <f>SUM(C6:C26)</f>
        <v>98</v>
      </c>
    </row>
    <row r="32" spans="1:20" x14ac:dyDescent="0.25">
      <c r="A32" s="24" t="s">
        <v>154</v>
      </c>
      <c r="B32" s="17"/>
      <c r="C32" s="17"/>
      <c r="D32" s="17"/>
      <c r="E32" s="54">
        <f>SUM(E30:E31)</f>
        <v>298</v>
      </c>
    </row>
    <row r="41" spans="1:1" x14ac:dyDescent="0.25">
      <c r="A41" s="21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  <row r="45" spans="1:1" x14ac:dyDescent="0.25">
      <c r="A45" s="21"/>
    </row>
    <row r="46" spans="1:1" x14ac:dyDescent="0.25">
      <c r="A46" s="21"/>
    </row>
    <row r="47" spans="1:1" x14ac:dyDescent="0.25">
      <c r="A47" s="21"/>
    </row>
    <row r="48" spans="1:1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56" spans="1:1" x14ac:dyDescent="0.25">
      <c r="A56" s="21"/>
    </row>
    <row r="57" spans="1:1" x14ac:dyDescent="0.25">
      <c r="A57" s="21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38"/>
    </row>
  </sheetData>
  <mergeCells count="6">
    <mergeCell ref="A29:B29"/>
    <mergeCell ref="A2:H2"/>
    <mergeCell ref="A4:A5"/>
    <mergeCell ref="B4:C4"/>
    <mergeCell ref="D4:E4"/>
    <mergeCell ref="A28:B28"/>
  </mergeCells>
  <pageMargins left="0.7" right="0.7" top="0.75" bottom="0.75" header="0.3" footer="0.3"/>
  <pageSetup paperSize="9" orientation="portrait" r:id="rId1"/>
  <ignoredErrors>
    <ignoredError sqref="E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4"/>
  <sheetViews>
    <sheetView workbookViewId="0">
      <selection activeCell="E11" sqref="E11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6" max="6" width="15.42578125" customWidth="1"/>
    <col min="7" max="8" width="13.85546875" customWidth="1"/>
    <col min="9" max="9" width="16.140625" customWidth="1"/>
  </cols>
  <sheetData>
    <row r="2" spans="1:12" x14ac:dyDescent="0.25">
      <c r="A2" s="263" t="s">
        <v>27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2" ht="15.75" x14ac:dyDescent="0.25">
      <c r="A3" s="264" t="s">
        <v>28</v>
      </c>
      <c r="B3" s="264"/>
      <c r="C3" s="264"/>
      <c r="D3" s="264"/>
      <c r="E3" s="3"/>
    </row>
    <row r="4" spans="1:12" ht="16.5" thickBot="1" x14ac:dyDescent="0.3">
      <c r="A4" s="164"/>
      <c r="B4" s="164"/>
      <c r="C4" s="164"/>
      <c r="D4" s="164"/>
      <c r="E4" s="3"/>
      <c r="F4" s="265" t="s">
        <v>215</v>
      </c>
      <c r="G4" s="266"/>
      <c r="H4" s="266"/>
      <c r="I4" s="266"/>
      <c r="J4" s="266"/>
      <c r="K4" s="266"/>
      <c r="L4" s="266"/>
    </row>
    <row r="5" spans="1:12" ht="26.25" thickBot="1" x14ac:dyDescent="0.3">
      <c r="A5" s="76" t="s">
        <v>29</v>
      </c>
      <c r="B5" s="50" t="s">
        <v>227</v>
      </c>
      <c r="C5" s="50" t="s">
        <v>226</v>
      </c>
      <c r="D5" s="51" t="s">
        <v>30</v>
      </c>
    </row>
    <row r="6" spans="1:12" ht="39" customHeight="1" thickBot="1" x14ac:dyDescent="0.3">
      <c r="A6" s="77" t="s">
        <v>31</v>
      </c>
      <c r="B6" s="167">
        <v>361373699.44</v>
      </c>
      <c r="C6" s="167">
        <v>387158126.81999999</v>
      </c>
      <c r="D6" s="150">
        <f>(C6-B6)/B6*100</f>
        <v>7.1351145420811308</v>
      </c>
      <c r="F6" s="79" t="s">
        <v>29</v>
      </c>
      <c r="G6" s="50" t="s">
        <v>227</v>
      </c>
      <c r="H6" s="50" t="s">
        <v>226</v>
      </c>
      <c r="I6" s="51" t="s">
        <v>30</v>
      </c>
    </row>
    <row r="7" spans="1:12" ht="39" customHeight="1" thickBot="1" x14ac:dyDescent="0.3">
      <c r="A7" s="77" t="s">
        <v>206</v>
      </c>
      <c r="B7" s="168">
        <v>953033230.88</v>
      </c>
      <c r="C7" s="168">
        <v>1017426715.4</v>
      </c>
      <c r="D7" s="150">
        <f t="shared" ref="D7:D9" si="0">(C7-B7)/B7*100</f>
        <v>6.7566882699925497</v>
      </c>
      <c r="F7" s="80" t="s">
        <v>35</v>
      </c>
      <c r="G7" s="169">
        <v>10438621.92</v>
      </c>
      <c r="H7" s="169">
        <v>11946874.32</v>
      </c>
      <c r="I7" s="152">
        <f>(H7-G7)/G7*100</f>
        <v>14.448769306513981</v>
      </c>
    </row>
    <row r="8" spans="1:12" ht="39" thickBot="1" x14ac:dyDescent="0.3">
      <c r="A8" s="77" t="s">
        <v>32</v>
      </c>
      <c r="B8" s="167">
        <v>26004930.57</v>
      </c>
      <c r="C8" s="167">
        <v>67631127.739999995</v>
      </c>
      <c r="D8" s="150">
        <f t="shared" si="0"/>
        <v>160.07040302588277</v>
      </c>
      <c r="F8" s="80" t="s">
        <v>36</v>
      </c>
      <c r="G8" s="169">
        <v>8697351.2899999991</v>
      </c>
      <c r="H8" s="169">
        <v>11034472.83</v>
      </c>
      <c r="I8" s="152">
        <f t="shared" ref="I8:I9" si="1">(H8-G8)/G8*100</f>
        <v>26.871647034507689</v>
      </c>
    </row>
    <row r="9" spans="1:12" ht="51.75" customHeight="1" thickBot="1" x14ac:dyDescent="0.3">
      <c r="A9" s="77" t="s">
        <v>33</v>
      </c>
      <c r="B9" s="167">
        <v>50838297.859999999</v>
      </c>
      <c r="C9" s="167">
        <v>67680461.739999995</v>
      </c>
      <c r="D9" s="150">
        <f t="shared" si="0"/>
        <v>33.128890204743755</v>
      </c>
      <c r="F9" s="81" t="s">
        <v>37</v>
      </c>
      <c r="G9" s="207">
        <v>10513094.359999999</v>
      </c>
      <c r="H9" s="208">
        <v>7511561.1799999997</v>
      </c>
      <c r="I9" s="152">
        <f t="shared" si="1"/>
        <v>-28.550425566616905</v>
      </c>
    </row>
    <row r="10" spans="1:12" ht="39" customHeight="1" thickBot="1" x14ac:dyDescent="0.3">
      <c r="A10" s="78" t="s">
        <v>34</v>
      </c>
      <c r="B10" s="209">
        <f>SUM(B6:B9)</f>
        <v>1391250158.7499998</v>
      </c>
      <c r="C10" s="210">
        <f>SUM(C6:C9)</f>
        <v>1539896431.7</v>
      </c>
      <c r="D10" s="151">
        <f>(C10-B10)/B10*100</f>
        <v>10.684367007264523</v>
      </c>
      <c r="F10" s="71"/>
      <c r="G10" s="72"/>
      <c r="H10" s="73"/>
      <c r="I10" s="73"/>
    </row>
    <row r="11" spans="1:12" ht="38.25" customHeight="1" x14ac:dyDescent="0.25">
      <c r="B11" s="56"/>
      <c r="F11" s="71"/>
      <c r="G11" s="72"/>
      <c r="H11" s="73"/>
      <c r="I11" s="73"/>
    </row>
    <row r="12" spans="1:12" x14ac:dyDescent="0.25">
      <c r="G12" s="57"/>
      <c r="H12" s="58"/>
      <c r="I12" s="59"/>
      <c r="J12" s="38"/>
    </row>
    <row r="13" spans="1:12" x14ac:dyDescent="0.25">
      <c r="G13" s="57"/>
      <c r="H13" s="58"/>
      <c r="I13" s="59"/>
      <c r="J13" s="38"/>
    </row>
    <row r="14" spans="1:12" ht="15.75" x14ac:dyDescent="0.25">
      <c r="C14" s="2"/>
      <c r="G14" s="38"/>
      <c r="H14" s="38"/>
      <c r="I14" s="38"/>
      <c r="J14" s="38"/>
    </row>
  </sheetData>
  <mergeCells count="3">
    <mergeCell ref="A2:J2"/>
    <mergeCell ref="A3:D3"/>
    <mergeCell ref="F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3"/>
  <sheetViews>
    <sheetView topLeftCell="A16" workbookViewId="0">
      <selection activeCell="D6" sqref="D6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4" max="4" width="11.42578125" customWidth="1"/>
    <col min="5" max="5" width="6.42578125" customWidth="1"/>
  </cols>
  <sheetData>
    <row r="2" spans="1:8" ht="15.75" x14ac:dyDescent="0.25">
      <c r="A2" s="267" t="s">
        <v>223</v>
      </c>
      <c r="B2" s="267"/>
      <c r="C2" s="267"/>
      <c r="D2" s="267"/>
      <c r="E2" s="267"/>
      <c r="F2" s="267"/>
      <c r="G2" s="267"/>
      <c r="H2" s="267"/>
    </row>
    <row r="3" spans="1:8" ht="16.5" thickBot="1" x14ac:dyDescent="0.3">
      <c r="A3" s="165"/>
      <c r="B3" s="165"/>
      <c r="C3" s="165"/>
      <c r="D3" s="165"/>
      <c r="E3" s="165"/>
      <c r="F3" s="165"/>
      <c r="G3" s="165"/>
      <c r="H3" s="165"/>
    </row>
    <row r="4" spans="1:8" x14ac:dyDescent="0.25">
      <c r="A4" s="268" t="s">
        <v>38</v>
      </c>
      <c r="B4" s="270" t="s">
        <v>227</v>
      </c>
      <c r="C4" s="270" t="s">
        <v>226</v>
      </c>
      <c r="D4" s="272" t="s">
        <v>30</v>
      </c>
      <c r="E4" s="4"/>
    </row>
    <row r="5" spans="1:8" ht="18" customHeight="1" thickBot="1" x14ac:dyDescent="0.3">
      <c r="A5" s="269"/>
      <c r="B5" s="271"/>
      <c r="C5" s="271"/>
      <c r="D5" s="273"/>
      <c r="E5" s="4"/>
    </row>
    <row r="6" spans="1:8" ht="23.25" customHeight="1" thickBot="1" x14ac:dyDescent="0.3">
      <c r="A6" s="84" t="s">
        <v>55</v>
      </c>
      <c r="B6" s="240">
        <v>616690107.23000002</v>
      </c>
      <c r="C6" s="240">
        <v>704071693.84000003</v>
      </c>
      <c r="D6" s="171">
        <f t="shared" ref="D6:D23" si="0">(C6-B6)/B6*100</f>
        <v>14.169448412670949</v>
      </c>
      <c r="E6" s="4"/>
    </row>
    <row r="7" spans="1:8" ht="23.25" customHeight="1" thickBot="1" x14ac:dyDescent="0.3">
      <c r="A7" s="84" t="s">
        <v>39</v>
      </c>
      <c r="B7" s="240">
        <v>70659258.599999994</v>
      </c>
      <c r="C7" s="240">
        <v>76120444.980000004</v>
      </c>
      <c r="D7" s="171">
        <f t="shared" si="0"/>
        <v>7.7289041637354661</v>
      </c>
      <c r="E7" s="4"/>
    </row>
    <row r="8" spans="1:8" ht="23.25" customHeight="1" thickBot="1" x14ac:dyDescent="0.3">
      <c r="A8" s="84" t="s">
        <v>40</v>
      </c>
      <c r="B8" s="240">
        <v>10854228.49</v>
      </c>
      <c r="C8" s="240">
        <v>12390910.970000001</v>
      </c>
      <c r="D8" s="171">
        <f t="shared" si="0"/>
        <v>14.157454686122978</v>
      </c>
      <c r="E8" s="4"/>
    </row>
    <row r="9" spans="1:8" ht="23.25" customHeight="1" thickBot="1" x14ac:dyDescent="0.3">
      <c r="A9" s="85" t="s">
        <v>41</v>
      </c>
      <c r="B9" s="241">
        <v>70747446.790000007</v>
      </c>
      <c r="C9" s="241">
        <v>74700060.060000002</v>
      </c>
      <c r="D9" s="171">
        <f t="shared" si="0"/>
        <v>5.5869341571188533</v>
      </c>
      <c r="E9" s="4"/>
    </row>
    <row r="10" spans="1:8" ht="23.25" customHeight="1" thickBot="1" x14ac:dyDescent="0.3">
      <c r="A10" s="84" t="s">
        <v>42</v>
      </c>
      <c r="B10" s="240">
        <v>36336522.140000001</v>
      </c>
      <c r="C10" s="240">
        <v>39808969.310000002</v>
      </c>
      <c r="D10" s="171">
        <f t="shared" si="0"/>
        <v>9.5563553292775349</v>
      </c>
      <c r="E10" s="4"/>
    </row>
    <row r="11" spans="1:8" ht="23.25" customHeight="1" thickBot="1" x14ac:dyDescent="0.3">
      <c r="A11" s="84" t="s">
        <v>43</v>
      </c>
      <c r="B11" s="240">
        <v>26605797.379999999</v>
      </c>
      <c r="C11" s="240">
        <v>28604296.02</v>
      </c>
      <c r="D11" s="171">
        <f t="shared" si="0"/>
        <v>7.5115156725289651</v>
      </c>
      <c r="E11" s="4"/>
    </row>
    <row r="12" spans="1:8" ht="23.25" customHeight="1" thickBot="1" x14ac:dyDescent="0.3">
      <c r="A12" s="84" t="s">
        <v>44</v>
      </c>
      <c r="B12" s="240">
        <v>49239785.520000003</v>
      </c>
      <c r="C12" s="240">
        <v>53596983.310000002</v>
      </c>
      <c r="D12" s="171">
        <f t="shared" si="0"/>
        <v>8.8489373866793368</v>
      </c>
      <c r="E12" s="4"/>
    </row>
    <row r="13" spans="1:8" ht="23.25" customHeight="1" thickBot="1" x14ac:dyDescent="0.3">
      <c r="A13" s="84" t="s">
        <v>45</v>
      </c>
      <c r="B13" s="240">
        <v>9082439.7599999998</v>
      </c>
      <c r="C13" s="240">
        <v>9471625.8599999994</v>
      </c>
      <c r="D13" s="171">
        <f t="shared" si="0"/>
        <v>4.285039155602389</v>
      </c>
      <c r="E13" s="4"/>
    </row>
    <row r="14" spans="1:8" ht="23.25" customHeight="1" thickBot="1" x14ac:dyDescent="0.3">
      <c r="A14" s="84" t="s">
        <v>46</v>
      </c>
      <c r="B14" s="240">
        <v>21540194.920000002</v>
      </c>
      <c r="C14" s="240">
        <v>23733022.34</v>
      </c>
      <c r="D14" s="171">
        <f t="shared" si="0"/>
        <v>10.180165166304809</v>
      </c>
      <c r="E14" s="4"/>
    </row>
    <row r="15" spans="1:8" ht="23.25" customHeight="1" thickBot="1" x14ac:dyDescent="0.3">
      <c r="A15" s="84" t="s">
        <v>47</v>
      </c>
      <c r="B15" s="240">
        <v>56836735.770000003</v>
      </c>
      <c r="C15" s="240">
        <v>60693307.649999999</v>
      </c>
      <c r="D15" s="171">
        <f t="shared" si="0"/>
        <v>6.7853507555506036</v>
      </c>
      <c r="E15" s="4"/>
    </row>
    <row r="16" spans="1:8" ht="23.25" customHeight="1" thickBot="1" x14ac:dyDescent="0.3">
      <c r="A16" s="84" t="s">
        <v>48</v>
      </c>
      <c r="B16" s="240">
        <v>28797257.940000001</v>
      </c>
      <c r="C16" s="240">
        <v>29756090.780000001</v>
      </c>
      <c r="D16" s="171">
        <f t="shared" si="0"/>
        <v>3.3295977068294436</v>
      </c>
      <c r="E16" s="4"/>
    </row>
    <row r="17" spans="1:5" ht="23.25" customHeight="1" thickBot="1" x14ac:dyDescent="0.3">
      <c r="A17" s="84" t="s">
        <v>49</v>
      </c>
      <c r="B17" s="240">
        <v>21001610.870000001</v>
      </c>
      <c r="C17" s="240">
        <v>23266425.149999999</v>
      </c>
      <c r="D17" s="171">
        <f t="shared" si="0"/>
        <v>10.784002684456926</v>
      </c>
      <c r="E17" s="4"/>
    </row>
    <row r="18" spans="1:5" ht="23.25" customHeight="1" thickBot="1" x14ac:dyDescent="0.3">
      <c r="A18" s="84" t="s">
        <v>50</v>
      </c>
      <c r="B18" s="240">
        <v>11946234.939999999</v>
      </c>
      <c r="C18" s="240">
        <v>13324248.939999999</v>
      </c>
      <c r="D18" s="171">
        <f t="shared" si="0"/>
        <v>11.535132256489842</v>
      </c>
      <c r="E18" s="4"/>
    </row>
    <row r="19" spans="1:5" ht="23.25" customHeight="1" thickBot="1" x14ac:dyDescent="0.3">
      <c r="A19" s="85" t="s">
        <v>51</v>
      </c>
      <c r="B19" s="240">
        <v>205455877.06</v>
      </c>
      <c r="C19" s="240">
        <v>211403175.40000001</v>
      </c>
      <c r="D19" s="171">
        <f t="shared" si="0"/>
        <v>2.8946839706430949</v>
      </c>
      <c r="E19" s="4"/>
    </row>
    <row r="20" spans="1:5" ht="23.25" customHeight="1" thickBot="1" x14ac:dyDescent="0.3">
      <c r="A20" s="84" t="s">
        <v>52</v>
      </c>
      <c r="B20" s="240">
        <v>52825012.420000002</v>
      </c>
      <c r="C20" s="240">
        <v>57302524.369999997</v>
      </c>
      <c r="D20" s="171">
        <f t="shared" si="0"/>
        <v>8.4761209602759529</v>
      </c>
      <c r="E20" s="4"/>
    </row>
    <row r="21" spans="1:5" ht="23.25" customHeight="1" thickBot="1" x14ac:dyDescent="0.3">
      <c r="A21" s="84" t="s">
        <v>53</v>
      </c>
      <c r="B21" s="240">
        <v>58369135.420000002</v>
      </c>
      <c r="C21" s="240">
        <v>73356973.480000004</v>
      </c>
      <c r="D21" s="171">
        <f t="shared" si="0"/>
        <v>25.677676998560557</v>
      </c>
      <c r="E21" s="4"/>
    </row>
    <row r="22" spans="1:5" ht="23.25" customHeight="1" thickBot="1" x14ac:dyDescent="0.3">
      <c r="A22" s="84" t="s">
        <v>54</v>
      </c>
      <c r="B22" s="240">
        <v>44262513.5</v>
      </c>
      <c r="C22" s="240">
        <v>48295679.240000002</v>
      </c>
      <c r="D22" s="171">
        <f t="shared" si="0"/>
        <v>9.1119220782615571</v>
      </c>
      <c r="E22" s="4"/>
    </row>
    <row r="23" spans="1:5" ht="26.25" customHeight="1" thickBot="1" x14ac:dyDescent="0.3">
      <c r="A23" s="211" t="s">
        <v>2</v>
      </c>
      <c r="B23" s="82">
        <f>SUM(B6:B22)</f>
        <v>1391250158.7500002</v>
      </c>
      <c r="C23" s="82">
        <f>SUM(C6:C22)</f>
        <v>1539896431.7000003</v>
      </c>
      <c r="D23" s="83">
        <f t="shared" si="0"/>
        <v>10.684367007264504</v>
      </c>
      <c r="E23" s="4"/>
    </row>
  </sheetData>
  <mergeCells count="5"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4"/>
  <sheetViews>
    <sheetView workbookViewId="0">
      <selection activeCell="E36" sqref="E36"/>
    </sheetView>
  </sheetViews>
  <sheetFormatPr defaultRowHeight="15" x14ac:dyDescent="0.25"/>
  <cols>
    <col min="1" max="1" width="25.28515625" customWidth="1"/>
    <col min="2" max="2" width="15.140625" customWidth="1"/>
    <col min="3" max="3" width="16.7109375" customWidth="1"/>
    <col min="4" max="4" width="14.5703125" customWidth="1"/>
    <col min="5" max="5" width="13.85546875" customWidth="1"/>
    <col min="6" max="6" width="15.42578125" customWidth="1"/>
    <col min="7" max="7" width="18" customWidth="1"/>
    <col min="8" max="8" width="11.140625" customWidth="1"/>
    <col min="9" max="9" width="14.85546875" customWidth="1"/>
  </cols>
  <sheetData>
    <row r="1" spans="1:11" ht="16.5" thickBot="1" x14ac:dyDescent="0.3">
      <c r="A1" s="6" t="s">
        <v>233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thickBot="1" x14ac:dyDescent="0.3">
      <c r="A2" s="274" t="s">
        <v>56</v>
      </c>
      <c r="B2" s="276" t="s">
        <v>227</v>
      </c>
      <c r="C2" s="277"/>
      <c r="D2" s="277"/>
      <c r="E2" s="278"/>
      <c r="F2" s="276" t="s">
        <v>226</v>
      </c>
      <c r="G2" s="277"/>
      <c r="H2" s="277"/>
      <c r="I2" s="278"/>
    </row>
    <row r="3" spans="1:11" ht="42.75" thickBot="1" x14ac:dyDescent="0.3">
      <c r="A3" s="275"/>
      <c r="B3" s="44" t="s">
        <v>57</v>
      </c>
      <c r="C3" s="44" t="s">
        <v>28</v>
      </c>
      <c r="D3" s="45" t="s">
        <v>58</v>
      </c>
      <c r="E3" s="45" t="s">
        <v>214</v>
      </c>
      <c r="F3" s="44" t="s">
        <v>57</v>
      </c>
      <c r="G3" s="44" t="s">
        <v>28</v>
      </c>
      <c r="H3" s="45" t="s">
        <v>58</v>
      </c>
      <c r="I3" s="45" t="s">
        <v>213</v>
      </c>
    </row>
    <row r="4" spans="1:11" ht="20.25" customHeight="1" thickBot="1" x14ac:dyDescent="0.3">
      <c r="A4" s="5" t="s">
        <v>59</v>
      </c>
      <c r="B4" s="242">
        <v>84204496.700000003</v>
      </c>
      <c r="C4" s="243">
        <v>616690107.23000002</v>
      </c>
      <c r="D4" s="121">
        <f t="shared" ref="D4:D21" si="0">(B4/C4)</f>
        <v>0.13654264226521018</v>
      </c>
      <c r="E4" s="122">
        <f>(B4/E23)</f>
        <v>7.4296533837087522E-2</v>
      </c>
      <c r="F4" s="242">
        <v>91366095.010000005</v>
      </c>
      <c r="G4" s="243">
        <v>704071693.84000003</v>
      </c>
      <c r="H4" s="121">
        <f t="shared" ref="H4:H6" si="1">(F4/G4)</f>
        <v>0.12976816964717078</v>
      </c>
      <c r="I4" s="122">
        <f>(F4/E24)</f>
        <v>4.8390239451091305E-2</v>
      </c>
    </row>
    <row r="5" spans="1:11" ht="20.25" customHeight="1" thickBot="1" x14ac:dyDescent="0.3">
      <c r="A5" s="5" t="s">
        <v>39</v>
      </c>
      <c r="B5" s="244">
        <v>9257096.5299999993</v>
      </c>
      <c r="C5" s="243">
        <v>70659258.599999994</v>
      </c>
      <c r="D5" s="123">
        <f t="shared" si="0"/>
        <v>0.13101038297619499</v>
      </c>
      <c r="E5" s="124">
        <f>(B5/E23)</f>
        <v>8.1678557859527039E-3</v>
      </c>
      <c r="F5" s="242">
        <v>10329054.359999999</v>
      </c>
      <c r="G5" s="243">
        <v>76120444.980000004</v>
      </c>
      <c r="H5" s="121">
        <f t="shared" si="1"/>
        <v>0.13569356252073764</v>
      </c>
      <c r="I5" s="122">
        <f>(F5/E24)</f>
        <v>5.4705787056898167E-3</v>
      </c>
    </row>
    <row r="6" spans="1:11" ht="20.25" customHeight="1" thickBot="1" x14ac:dyDescent="0.3">
      <c r="A6" s="5" t="s">
        <v>60</v>
      </c>
      <c r="B6" s="245">
        <v>4050686.03</v>
      </c>
      <c r="C6" s="243">
        <v>10854228.49</v>
      </c>
      <c r="D6" s="123">
        <f t="shared" si="0"/>
        <v>0.3731896775281538</v>
      </c>
      <c r="E6" s="124">
        <f>(B6/E23)</f>
        <v>3.5740600975685505E-3</v>
      </c>
      <c r="F6" s="242">
        <v>5311434.78</v>
      </c>
      <c r="G6" s="247">
        <v>12390910.970000001</v>
      </c>
      <c r="H6" s="121">
        <f t="shared" si="1"/>
        <v>0.42865571327722968</v>
      </c>
      <c r="I6" s="122">
        <f>(F6/E24)</f>
        <v>2.8130960484293818E-3</v>
      </c>
    </row>
    <row r="7" spans="1:11" ht="20.25" customHeight="1" thickBot="1" x14ac:dyDescent="0.3">
      <c r="A7" s="86" t="s">
        <v>41</v>
      </c>
      <c r="B7" s="244">
        <v>9535713.8399999999</v>
      </c>
      <c r="C7" s="246">
        <v>70747446.790000007</v>
      </c>
      <c r="D7" s="123">
        <f t="shared" si="0"/>
        <v>0.13478527173291363</v>
      </c>
      <c r="E7" s="124">
        <f>(B7/E23)</f>
        <v>8.4136894553084336E-3</v>
      </c>
      <c r="F7" s="242">
        <v>9560462.6300000008</v>
      </c>
      <c r="G7" s="247">
        <v>74700060.060000002</v>
      </c>
      <c r="H7" s="121">
        <f t="shared" ref="H7:H20" si="2">(F7/G7)</f>
        <v>0.12798467126158827</v>
      </c>
      <c r="I7" s="122">
        <f>(F7/E24)</f>
        <v>5.0635093453241607E-3</v>
      </c>
    </row>
    <row r="8" spans="1:11" ht="20.25" customHeight="1" thickBot="1" x14ac:dyDescent="0.3">
      <c r="A8" s="5" t="s">
        <v>42</v>
      </c>
      <c r="B8" s="245">
        <v>44889382.459999993</v>
      </c>
      <c r="C8" s="243">
        <v>36336522.140000001</v>
      </c>
      <c r="D8" s="123">
        <f t="shared" si="0"/>
        <v>1.2353791671929115</v>
      </c>
      <c r="E8" s="124">
        <f>(B8/E23)</f>
        <v>3.9607451544394212E-2</v>
      </c>
      <c r="F8" s="242">
        <v>16966904.120000001</v>
      </c>
      <c r="G8" s="247">
        <v>39808969.310000002</v>
      </c>
      <c r="H8" s="121">
        <f t="shared" si="2"/>
        <v>0.42620807355939055</v>
      </c>
      <c r="I8" s="122">
        <f>(F8/E24)</f>
        <v>8.9861841312211688E-3</v>
      </c>
    </row>
    <row r="9" spans="1:11" ht="20.25" customHeight="1" thickBot="1" x14ac:dyDescent="0.3">
      <c r="A9" s="5" t="s">
        <v>43</v>
      </c>
      <c r="B9" s="245">
        <v>19448847.800000001</v>
      </c>
      <c r="C9" s="243">
        <v>26605797.379999999</v>
      </c>
      <c r="D9" s="123">
        <f>(B9/C9)</f>
        <v>0.73100037267140916</v>
      </c>
      <c r="E9" s="124">
        <f>(B9/E23)</f>
        <v>1.7160389709509009E-2</v>
      </c>
      <c r="F9" s="242">
        <v>25446970.25</v>
      </c>
      <c r="G9" s="247">
        <v>28604296.02</v>
      </c>
      <c r="H9" s="121">
        <f t="shared" si="2"/>
        <v>0.88962057420352481</v>
      </c>
      <c r="I9" s="122">
        <f>(F9/E24)</f>
        <v>1.3477482906186609E-2</v>
      </c>
    </row>
    <row r="10" spans="1:11" ht="20.25" customHeight="1" thickBot="1" x14ac:dyDescent="0.3">
      <c r="A10" s="5" t="s">
        <v>44</v>
      </c>
      <c r="B10" s="244">
        <v>4901962.74</v>
      </c>
      <c r="C10" s="243">
        <v>49239785.520000003</v>
      </c>
      <c r="D10" s="123">
        <f>(B10/C10)</f>
        <v>9.9552885704771041E-2</v>
      </c>
      <c r="E10" s="124">
        <f>(B10/E23)</f>
        <v>4.3251709214307587E-3</v>
      </c>
      <c r="F10" s="242">
        <v>5924800.8899999997</v>
      </c>
      <c r="G10" s="247">
        <v>53596983.310000002</v>
      </c>
      <c r="H10" s="121">
        <f t="shared" si="2"/>
        <v>0.11054355159751246</v>
      </c>
      <c r="I10" s="122">
        <f>(F10/E24)</f>
        <v>3.1379532389532389E-3</v>
      </c>
    </row>
    <row r="11" spans="1:11" ht="20.25" customHeight="1" thickBot="1" x14ac:dyDescent="0.3">
      <c r="A11" s="5" t="s">
        <v>45</v>
      </c>
      <c r="B11" s="245">
        <v>3091016.33</v>
      </c>
      <c r="C11" s="243">
        <v>9082439.7599999998</v>
      </c>
      <c r="D11" s="123">
        <f t="shared" ref="D11:D20" si="3">(B11/C11)</f>
        <v>0.3403288556466022</v>
      </c>
      <c r="E11" s="124">
        <f>(B11/E23)</f>
        <v>2.7273103973417027E-3</v>
      </c>
      <c r="F11" s="242">
        <v>3336962.42</v>
      </c>
      <c r="G11" s="247">
        <v>9471625.8599999994</v>
      </c>
      <c r="H11" s="121">
        <f t="shared" si="2"/>
        <v>0.35231146894140519</v>
      </c>
      <c r="I11" s="122">
        <f>(F11/E24)</f>
        <v>1.7673559379485304E-3</v>
      </c>
    </row>
    <row r="12" spans="1:11" ht="20.25" customHeight="1" thickBot="1" x14ac:dyDescent="0.3">
      <c r="A12" s="5" t="s">
        <v>46</v>
      </c>
      <c r="B12" s="245">
        <v>17085314.59</v>
      </c>
      <c r="C12" s="243">
        <v>21540194.920000002</v>
      </c>
      <c r="D12" s="123">
        <f t="shared" si="3"/>
        <v>0.79318291470688318</v>
      </c>
      <c r="E12" s="124">
        <f>(B12/E23)</f>
        <v>1.5074962778718445E-2</v>
      </c>
      <c r="F12" s="242">
        <v>19388031.440000001</v>
      </c>
      <c r="G12" s="247">
        <v>23733022.34</v>
      </c>
      <c r="H12" s="121">
        <f t="shared" si="2"/>
        <v>0.81692214174185118</v>
      </c>
      <c r="I12" s="122">
        <f>(F12/E24)</f>
        <v>1.0268486179300994E-2</v>
      </c>
    </row>
    <row r="13" spans="1:11" ht="20.25" customHeight="1" thickBot="1" x14ac:dyDescent="0.3">
      <c r="A13" s="5" t="s">
        <v>47</v>
      </c>
      <c r="B13" s="244">
        <v>11090753.17</v>
      </c>
      <c r="C13" s="243">
        <v>56836735.770000003</v>
      </c>
      <c r="D13" s="123">
        <f t="shared" si="3"/>
        <v>0.19513353502355787</v>
      </c>
      <c r="E13" s="124">
        <f>(B13/E23)</f>
        <v>9.7857543298360532E-3</v>
      </c>
      <c r="F13" s="242">
        <v>9904965.7799999993</v>
      </c>
      <c r="G13" s="247">
        <v>60693307.649999999</v>
      </c>
      <c r="H13" s="121">
        <f t="shared" si="2"/>
        <v>0.16319700084758851</v>
      </c>
      <c r="I13" s="122">
        <f>(F13/E24)</f>
        <v>5.2459686035241588E-3</v>
      </c>
    </row>
    <row r="14" spans="1:11" ht="20.25" customHeight="1" thickBot="1" x14ac:dyDescent="0.3">
      <c r="A14" s="5" t="s">
        <v>48</v>
      </c>
      <c r="B14" s="245">
        <v>18709186.009999998</v>
      </c>
      <c r="C14" s="243">
        <v>28797257.940000001</v>
      </c>
      <c r="D14" s="123">
        <f t="shared" si="3"/>
        <v>0.64968637114621053</v>
      </c>
      <c r="E14" s="124">
        <f>(B14/E23)</f>
        <v>1.6507760582058432E-2</v>
      </c>
      <c r="F14" s="242">
        <v>18992648.649999999</v>
      </c>
      <c r="G14" s="247">
        <v>29756090.780000001</v>
      </c>
      <c r="H14" s="121">
        <f t="shared" si="2"/>
        <v>0.63827768205242708</v>
      </c>
      <c r="I14" s="122">
        <f>(F14/E24)</f>
        <v>1.0059079529264714E-2</v>
      </c>
    </row>
    <row r="15" spans="1:11" ht="20.25" customHeight="1" thickBot="1" x14ac:dyDescent="0.3">
      <c r="A15" s="5" t="s">
        <v>205</v>
      </c>
      <c r="B15" s="244">
        <v>1942224.26</v>
      </c>
      <c r="C15" s="243">
        <v>21001610.870000001</v>
      </c>
      <c r="D15" s="123">
        <f t="shared" si="3"/>
        <v>9.2479775576377016E-2</v>
      </c>
      <c r="E15" s="124">
        <f>(B15/E23)</f>
        <v>1.7136915023245104E-3</v>
      </c>
      <c r="F15" s="242">
        <v>2130215.2200000002</v>
      </c>
      <c r="G15" s="247">
        <v>23266425.149999999</v>
      </c>
      <c r="H15" s="121">
        <f t="shared" si="2"/>
        <v>9.155747848096038E-2</v>
      </c>
      <c r="I15" s="122">
        <f>(F15/E24)</f>
        <v>1.1282262262262263E-3</v>
      </c>
    </row>
    <row r="16" spans="1:11" ht="20.25" customHeight="1" thickBot="1" x14ac:dyDescent="0.3">
      <c r="A16" s="5" t="s">
        <v>50</v>
      </c>
      <c r="B16" s="244">
        <v>888378.89</v>
      </c>
      <c r="C16" s="243">
        <v>11946234.939999999</v>
      </c>
      <c r="D16" s="123">
        <f t="shared" si="3"/>
        <v>7.4364759647025658E-2</v>
      </c>
      <c r="E16" s="124">
        <f>(B16/E23)</f>
        <v>7.8384735789340876E-4</v>
      </c>
      <c r="F16" s="242">
        <v>1055480.6499999999</v>
      </c>
      <c r="G16" s="247">
        <v>13324248.939999999</v>
      </c>
      <c r="H16" s="121">
        <f t="shared" si="2"/>
        <v>7.9215020280159962E-2</v>
      </c>
      <c r="I16" s="122">
        <f>(F16/E24)</f>
        <v>5.5901438475512548E-4</v>
      </c>
    </row>
    <row r="17" spans="1:9" ht="20.25" customHeight="1" thickBot="1" x14ac:dyDescent="0.3">
      <c r="A17" s="86" t="s">
        <v>51</v>
      </c>
      <c r="B17" s="244">
        <v>15397351.15</v>
      </c>
      <c r="C17" s="243">
        <v>205455877.06</v>
      </c>
      <c r="D17" s="123">
        <f t="shared" si="3"/>
        <v>7.4942373858224831E-2</v>
      </c>
      <c r="E17" s="124">
        <f>(B17/E23)</f>
        <v>1.3585614373935132E-2</v>
      </c>
      <c r="F17" s="242">
        <v>16128862.970000001</v>
      </c>
      <c r="G17" s="248">
        <v>211403175.40000001</v>
      </c>
      <c r="H17" s="121">
        <f t="shared" si="2"/>
        <v>7.6294326892121039E-2</v>
      </c>
      <c r="I17" s="122">
        <f>(F17/E24)</f>
        <v>8.5423322634804125E-3</v>
      </c>
    </row>
    <row r="18" spans="1:9" ht="20.25" customHeight="1" thickBot="1" x14ac:dyDescent="0.3">
      <c r="A18" s="5" t="s">
        <v>52</v>
      </c>
      <c r="B18" s="244">
        <v>4233445.26</v>
      </c>
      <c r="C18" s="243">
        <v>52825012.420000002</v>
      </c>
      <c r="D18" s="123">
        <f t="shared" si="3"/>
        <v>8.0140923135820816E-2</v>
      </c>
      <c r="E18" s="124">
        <f>(B18/E23)</f>
        <v>3.7353148743070365E-3</v>
      </c>
      <c r="F18" s="242">
        <v>4548645.05</v>
      </c>
      <c r="G18" s="248">
        <v>57302524.369999997</v>
      </c>
      <c r="H18" s="121">
        <f t="shared" si="2"/>
        <v>7.9379488076818217E-2</v>
      </c>
      <c r="I18" s="122">
        <f>(F18/E24)</f>
        <v>2.4090996022477504E-3</v>
      </c>
    </row>
    <row r="19" spans="1:9" ht="20.25" customHeight="1" thickBot="1" x14ac:dyDescent="0.3">
      <c r="A19" s="5" t="s">
        <v>53</v>
      </c>
      <c r="B19" s="244">
        <v>4348325.43</v>
      </c>
      <c r="C19" s="243">
        <v>58369135.420000002</v>
      </c>
      <c r="D19" s="125">
        <f t="shared" si="3"/>
        <v>7.449699911967618E-2</v>
      </c>
      <c r="E19" s="126">
        <f>(B19/E23)</f>
        <v>3.8366776134968945E-3</v>
      </c>
      <c r="F19" s="242">
        <v>5466012.7300000004</v>
      </c>
      <c r="G19" s="248">
        <v>73356973.480000004</v>
      </c>
      <c r="H19" s="121">
        <f t="shared" si="2"/>
        <v>7.4512516952328342E-2</v>
      </c>
      <c r="I19" s="122">
        <f>(F19/E24)</f>
        <v>2.8949651927059339E-3</v>
      </c>
    </row>
    <row r="20" spans="1:9" ht="20.25" customHeight="1" thickBot="1" x14ac:dyDescent="0.3">
      <c r="A20" s="5" t="s">
        <v>54</v>
      </c>
      <c r="B20" s="244">
        <v>38293850.950000003</v>
      </c>
      <c r="C20" s="243">
        <v>44262513.5</v>
      </c>
      <c r="D20" s="127">
        <f t="shared" si="3"/>
        <v>0.86515310410467317</v>
      </c>
      <c r="E20" s="128">
        <f>(B20/E23)</f>
        <v>3.3787986442047828E-2</v>
      </c>
      <c r="F20" s="242">
        <v>48756557.159999996</v>
      </c>
      <c r="G20" s="248">
        <v>48295679.240000002</v>
      </c>
      <c r="H20" s="121">
        <f t="shared" si="2"/>
        <v>1.0095428395925381</v>
      </c>
      <c r="I20" s="122">
        <f>(F20/E24)</f>
        <v>2.5822943133609798E-2</v>
      </c>
    </row>
    <row r="21" spans="1:9" ht="21" customHeight="1" thickBot="1" x14ac:dyDescent="0.3">
      <c r="A21" s="63" t="s">
        <v>2</v>
      </c>
      <c r="B21" s="96">
        <f>SUM(B4:B20)</f>
        <v>291368032.13999999</v>
      </c>
      <c r="C21" s="96">
        <f>SUM(C4:C20)</f>
        <v>1391250158.7500002</v>
      </c>
      <c r="D21" s="97">
        <f t="shared" si="0"/>
        <v>0.2094289300220358</v>
      </c>
      <c r="E21" s="98">
        <f>(B21/E23)</f>
        <v>0.25708407160321062</v>
      </c>
      <c r="F21" s="113">
        <f>SUM(F4:F20)</f>
        <v>294614104.11000001</v>
      </c>
      <c r="G21" s="113">
        <f>SUM(G4:G20)</f>
        <v>1539896431.7000003</v>
      </c>
      <c r="H21" s="106">
        <f t="shared" ref="H21" si="4">(F21/G21)</f>
        <v>0.19132072654052112</v>
      </c>
      <c r="I21" s="107">
        <f>(F21/E24)</f>
        <v>0.15603651487995934</v>
      </c>
    </row>
    <row r="23" spans="1:9" ht="15.75" thickBot="1" x14ac:dyDescent="0.3">
      <c r="A23" s="279" t="s">
        <v>231</v>
      </c>
      <c r="B23" s="279"/>
      <c r="C23" s="279"/>
      <c r="D23" s="279"/>
      <c r="E23" s="249">
        <v>1133357000</v>
      </c>
      <c r="F23" s="56"/>
    </row>
    <row r="24" spans="1:9" ht="15.75" thickBot="1" x14ac:dyDescent="0.3">
      <c r="A24" s="279" t="s">
        <v>232</v>
      </c>
      <c r="B24" s="279"/>
      <c r="C24" s="279"/>
      <c r="D24" s="279"/>
      <c r="E24" s="249">
        <v>1888110000</v>
      </c>
    </row>
  </sheetData>
  <mergeCells count="5">
    <mergeCell ref="A2:A3"/>
    <mergeCell ref="B2:E2"/>
    <mergeCell ref="F2:I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I8" sqref="I8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267" t="s">
        <v>61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6.5" thickBot="1" x14ac:dyDescent="0.3">
      <c r="A2" s="55"/>
      <c r="B2" s="280" t="s">
        <v>63</v>
      </c>
      <c r="C2" s="281"/>
      <c r="D2" s="282"/>
      <c r="E2" s="283" t="s">
        <v>64</v>
      </c>
      <c r="F2" s="284"/>
      <c r="G2" s="285"/>
    </row>
    <row r="3" spans="1:11" ht="15.75" x14ac:dyDescent="0.25">
      <c r="A3" s="60" t="s">
        <v>62</v>
      </c>
      <c r="B3" s="270" t="s">
        <v>227</v>
      </c>
      <c r="C3" s="270" t="s">
        <v>226</v>
      </c>
      <c r="D3" s="61" t="s">
        <v>65</v>
      </c>
      <c r="E3" s="270" t="s">
        <v>227</v>
      </c>
      <c r="F3" s="61" t="s">
        <v>234</v>
      </c>
      <c r="G3" s="61" t="s">
        <v>65</v>
      </c>
    </row>
    <row r="4" spans="1:11" ht="16.5" thickBot="1" x14ac:dyDescent="0.3">
      <c r="A4" s="62"/>
      <c r="B4" s="286"/>
      <c r="C4" s="286"/>
      <c r="D4" s="61" t="s">
        <v>66</v>
      </c>
      <c r="E4" s="286"/>
      <c r="F4" s="61">
        <v>2017</v>
      </c>
      <c r="G4" s="61" t="s">
        <v>66</v>
      </c>
    </row>
    <row r="5" spans="1:11" ht="21" customHeight="1" thickBot="1" x14ac:dyDescent="0.3">
      <c r="A5" s="212" t="s">
        <v>67</v>
      </c>
      <c r="B5" s="250">
        <v>9999</v>
      </c>
      <c r="C5" s="250">
        <v>9798</v>
      </c>
      <c r="D5" s="198">
        <f t="shared" ref="D5:D22" si="0">(C5-B5)/B5*100</f>
        <v>-2.0102010201020102</v>
      </c>
      <c r="E5" s="250">
        <v>57861</v>
      </c>
      <c r="F5" s="250">
        <v>58829</v>
      </c>
      <c r="G5" s="198">
        <f t="shared" ref="G5:G22" si="1">(F5-E5)/E5*100</f>
        <v>1.67297488809388</v>
      </c>
    </row>
    <row r="6" spans="1:11" ht="21" customHeight="1" thickBot="1" x14ac:dyDescent="0.3">
      <c r="A6" s="212" t="s">
        <v>39</v>
      </c>
      <c r="B6" s="251">
        <v>1550</v>
      </c>
      <c r="C6" s="251">
        <v>1640</v>
      </c>
      <c r="D6" s="198">
        <f t="shared" si="0"/>
        <v>5.806451612903226</v>
      </c>
      <c r="E6" s="251">
        <v>18398</v>
      </c>
      <c r="F6" s="251">
        <v>18782</v>
      </c>
      <c r="G6" s="198">
        <f t="shared" si="1"/>
        <v>2.0871833894988585</v>
      </c>
    </row>
    <row r="7" spans="1:11" ht="21" customHeight="1" thickBot="1" x14ac:dyDescent="0.3">
      <c r="A7" s="212" t="s">
        <v>40</v>
      </c>
      <c r="B7" s="250">
        <v>290</v>
      </c>
      <c r="C7" s="250">
        <v>285</v>
      </c>
      <c r="D7" s="198">
        <f t="shared" si="0"/>
        <v>-1.7241379310344827</v>
      </c>
      <c r="E7" s="250">
        <v>6310</v>
      </c>
      <c r="F7" s="250">
        <v>6515</v>
      </c>
      <c r="G7" s="198">
        <f t="shared" si="1"/>
        <v>3.248811410459588</v>
      </c>
    </row>
    <row r="8" spans="1:11" ht="21" customHeight="1" thickBot="1" x14ac:dyDescent="0.3">
      <c r="A8" s="212" t="s">
        <v>41</v>
      </c>
      <c r="B8" s="251">
        <v>1392</v>
      </c>
      <c r="C8" s="251">
        <v>1281</v>
      </c>
      <c r="D8" s="198">
        <f t="shared" si="0"/>
        <v>-7.9741379310344831</v>
      </c>
      <c r="E8" s="251">
        <v>17880</v>
      </c>
      <c r="F8" s="251">
        <v>17276</v>
      </c>
      <c r="G8" s="198">
        <f t="shared" si="1"/>
        <v>-3.378076062639821</v>
      </c>
    </row>
    <row r="9" spans="1:11" ht="21" customHeight="1" thickBot="1" x14ac:dyDescent="0.3">
      <c r="A9" s="212" t="s">
        <v>42</v>
      </c>
      <c r="B9" s="251">
        <v>724</v>
      </c>
      <c r="C9" s="251">
        <v>697</v>
      </c>
      <c r="D9" s="198">
        <f t="shared" si="0"/>
        <v>-3.7292817679558015</v>
      </c>
      <c r="E9" s="251">
        <v>22550</v>
      </c>
      <c r="F9" s="251">
        <v>12089</v>
      </c>
      <c r="G9" s="198">
        <f t="shared" si="1"/>
        <v>-46.390243902439025</v>
      </c>
    </row>
    <row r="10" spans="1:11" ht="21" customHeight="1" thickBot="1" x14ac:dyDescent="0.3">
      <c r="A10" s="212" t="s">
        <v>43</v>
      </c>
      <c r="B10" s="252">
        <v>515</v>
      </c>
      <c r="C10" s="252">
        <v>670</v>
      </c>
      <c r="D10" s="198">
        <f t="shared" si="0"/>
        <v>30.097087378640776</v>
      </c>
      <c r="E10" s="252">
        <v>13254</v>
      </c>
      <c r="F10" s="252">
        <v>13912</v>
      </c>
      <c r="G10" s="198">
        <f t="shared" si="1"/>
        <v>4.9645390070921991</v>
      </c>
    </row>
    <row r="11" spans="1:11" ht="21" customHeight="1" thickBot="1" x14ac:dyDescent="0.3">
      <c r="A11" s="212" t="s">
        <v>44</v>
      </c>
      <c r="B11" s="252">
        <v>1006</v>
      </c>
      <c r="C11" s="252">
        <v>981</v>
      </c>
      <c r="D11" s="198">
        <f t="shared" si="0"/>
        <v>-2.4850894632206759</v>
      </c>
      <c r="E11" s="252">
        <v>10039</v>
      </c>
      <c r="F11" s="252">
        <v>11692</v>
      </c>
      <c r="G11" s="198">
        <f t="shared" si="1"/>
        <v>16.465783444566192</v>
      </c>
    </row>
    <row r="12" spans="1:11" ht="21" customHeight="1" thickBot="1" x14ac:dyDescent="0.3">
      <c r="A12" s="212" t="s">
        <v>45</v>
      </c>
      <c r="B12" s="251">
        <v>190</v>
      </c>
      <c r="C12" s="251">
        <v>174</v>
      </c>
      <c r="D12" s="198">
        <f t="shared" si="0"/>
        <v>-8.4210526315789469</v>
      </c>
      <c r="E12" s="251">
        <v>5583</v>
      </c>
      <c r="F12" s="251">
        <v>7068</v>
      </c>
      <c r="G12" s="198">
        <f t="shared" si="1"/>
        <v>26.598602901665767</v>
      </c>
    </row>
    <row r="13" spans="1:11" ht="21" customHeight="1" thickBot="1" x14ac:dyDescent="0.3">
      <c r="A13" s="212" t="s">
        <v>46</v>
      </c>
      <c r="B13" s="252">
        <v>474</v>
      </c>
      <c r="C13" s="252">
        <v>444</v>
      </c>
      <c r="D13" s="198">
        <f t="shared" si="0"/>
        <v>-6.3291139240506329</v>
      </c>
      <c r="E13" s="253">
        <v>15992</v>
      </c>
      <c r="F13" s="253">
        <v>17011</v>
      </c>
      <c r="G13" s="198">
        <f t="shared" si="1"/>
        <v>6.3719359679839922</v>
      </c>
    </row>
    <row r="14" spans="1:11" ht="21" customHeight="1" thickBot="1" x14ac:dyDescent="0.3">
      <c r="A14" s="212" t="s">
        <v>47</v>
      </c>
      <c r="B14" s="250">
        <v>1184</v>
      </c>
      <c r="C14" s="250">
        <v>1078</v>
      </c>
      <c r="D14" s="198">
        <f t="shared" si="0"/>
        <v>-8.9527027027027035</v>
      </c>
      <c r="E14" s="250">
        <v>22636</v>
      </c>
      <c r="F14" s="250">
        <v>21679</v>
      </c>
      <c r="G14" s="198">
        <f t="shared" si="1"/>
        <v>-4.2277787594981442</v>
      </c>
    </row>
    <row r="15" spans="1:11" ht="21" customHeight="1" thickBot="1" x14ac:dyDescent="0.3">
      <c r="A15" s="212" t="s">
        <v>48</v>
      </c>
      <c r="B15" s="251">
        <v>568</v>
      </c>
      <c r="C15" s="251">
        <v>544</v>
      </c>
      <c r="D15" s="198">
        <f t="shared" si="0"/>
        <v>-4.225352112676056</v>
      </c>
      <c r="E15" s="251">
        <v>14662</v>
      </c>
      <c r="F15" s="251">
        <v>14387</v>
      </c>
      <c r="G15" s="198">
        <f t="shared" si="1"/>
        <v>-1.8755967807938891</v>
      </c>
    </row>
    <row r="16" spans="1:11" ht="21" customHeight="1" thickBot="1" x14ac:dyDescent="0.3">
      <c r="A16" s="212" t="s">
        <v>49</v>
      </c>
      <c r="B16" s="252">
        <v>449</v>
      </c>
      <c r="C16" s="252">
        <v>417</v>
      </c>
      <c r="D16" s="198">
        <f t="shared" si="0"/>
        <v>-7.1269487750556788</v>
      </c>
      <c r="E16" s="253">
        <v>7955</v>
      </c>
      <c r="F16" s="253">
        <v>8746</v>
      </c>
      <c r="G16" s="198">
        <f t="shared" si="1"/>
        <v>9.9434318038969192</v>
      </c>
    </row>
    <row r="17" spans="1:7" ht="21" customHeight="1" thickBot="1" x14ac:dyDescent="0.3">
      <c r="A17" s="212" t="s">
        <v>50</v>
      </c>
      <c r="B17" s="250">
        <v>249</v>
      </c>
      <c r="C17" s="250">
        <v>292</v>
      </c>
      <c r="D17" s="198">
        <f t="shared" si="0"/>
        <v>17.269076305220885</v>
      </c>
      <c r="E17" s="250">
        <v>4135</v>
      </c>
      <c r="F17" s="250">
        <v>4132</v>
      </c>
      <c r="G17" s="198">
        <f t="shared" si="1"/>
        <v>-7.2551390568319232E-2</v>
      </c>
    </row>
    <row r="18" spans="1:7" ht="21" customHeight="1" thickBot="1" x14ac:dyDescent="0.3">
      <c r="A18" s="212" t="s">
        <v>51</v>
      </c>
      <c r="B18" s="250">
        <v>4226</v>
      </c>
      <c r="C18" s="250">
        <v>4059</v>
      </c>
      <c r="D18" s="198">
        <f t="shared" si="0"/>
        <v>-3.951727401798391</v>
      </c>
      <c r="E18" s="250">
        <v>21007</v>
      </c>
      <c r="F18" s="250">
        <v>21476</v>
      </c>
      <c r="G18" s="198">
        <f t="shared" si="1"/>
        <v>2.2325891369543487</v>
      </c>
    </row>
    <row r="19" spans="1:7" ht="21" customHeight="1" thickBot="1" x14ac:dyDescent="0.3">
      <c r="A19" s="212" t="s">
        <v>52</v>
      </c>
      <c r="B19" s="252">
        <v>1258</v>
      </c>
      <c r="C19" s="252">
        <v>1172</v>
      </c>
      <c r="D19" s="198">
        <f t="shared" si="0"/>
        <v>-6.8362480127186016</v>
      </c>
      <c r="E19" s="252">
        <v>10835</v>
      </c>
      <c r="F19" s="252">
        <v>10046</v>
      </c>
      <c r="G19" s="198">
        <f t="shared" si="1"/>
        <v>-7.2819566220581446</v>
      </c>
    </row>
    <row r="20" spans="1:7" ht="21" customHeight="1" thickBot="1" x14ac:dyDescent="0.3">
      <c r="A20" s="212" t="s">
        <v>53</v>
      </c>
      <c r="B20" s="253">
        <v>1120</v>
      </c>
      <c r="C20" s="253">
        <v>1368</v>
      </c>
      <c r="D20" s="198">
        <f t="shared" si="0"/>
        <v>22.142857142857142</v>
      </c>
      <c r="E20" s="253">
        <v>10788</v>
      </c>
      <c r="F20" s="253">
        <v>11300</v>
      </c>
      <c r="G20" s="198">
        <f t="shared" si="1"/>
        <v>4.7460140897293286</v>
      </c>
    </row>
    <row r="21" spans="1:7" ht="21" customHeight="1" thickBot="1" x14ac:dyDescent="0.3">
      <c r="A21" s="212" t="s">
        <v>54</v>
      </c>
      <c r="B21" s="252">
        <v>917</v>
      </c>
      <c r="C21" s="252">
        <v>858</v>
      </c>
      <c r="D21" s="254">
        <f t="shared" si="0"/>
        <v>-6.4340239912759003</v>
      </c>
      <c r="E21" s="252">
        <v>9737</v>
      </c>
      <c r="F21" s="252">
        <v>10904</v>
      </c>
      <c r="G21" s="254">
        <f t="shared" si="1"/>
        <v>11.985211050631611</v>
      </c>
    </row>
    <row r="22" spans="1:7" ht="21" customHeight="1" thickBot="1" x14ac:dyDescent="0.3">
      <c r="A22" s="52" t="s">
        <v>2</v>
      </c>
      <c r="B22" s="67">
        <f>SUM(B5:B21)</f>
        <v>26111</v>
      </c>
      <c r="C22" s="67">
        <f>SUM(C5:C21)</f>
        <v>25758</v>
      </c>
      <c r="D22" s="75">
        <f t="shared" si="0"/>
        <v>-1.3519206464708362</v>
      </c>
      <c r="E22" s="67">
        <f>SUM(E5:E21)</f>
        <v>269622</v>
      </c>
      <c r="F22" s="67">
        <f>SUM(F5:F21)</f>
        <v>265844</v>
      </c>
      <c r="G22" s="75">
        <f t="shared" si="1"/>
        <v>-1.4012209686153207</v>
      </c>
    </row>
    <row r="23" spans="1:7" x14ac:dyDescent="0.25">
      <c r="F23" s="64"/>
    </row>
  </sheetData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D22" formula="1"/>
    <ignoredError sqref="F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Q12" sqref="Q12"/>
    </sheetView>
  </sheetViews>
  <sheetFormatPr defaultRowHeight="15" x14ac:dyDescent="0.25"/>
  <cols>
    <col min="1" max="1" width="11.85546875" customWidth="1"/>
    <col min="2" max="2" width="10.5703125" customWidth="1"/>
    <col min="3" max="3" width="13.85546875" customWidth="1"/>
    <col min="4" max="4" width="14.140625" customWidth="1"/>
    <col min="5" max="5" width="11.140625" customWidth="1"/>
    <col min="6" max="6" width="8.140625" customWidth="1"/>
    <col min="7" max="7" width="14.140625" customWidth="1"/>
    <col min="8" max="8" width="13.5703125" customWidth="1"/>
    <col min="9" max="9" width="14.7109375" customWidth="1"/>
    <col min="10" max="10" width="13" customWidth="1"/>
    <col min="11" max="11" width="13.140625" customWidth="1"/>
    <col min="12" max="12" width="14.7109375" customWidth="1"/>
  </cols>
  <sheetData>
    <row r="1" spans="1:12" ht="30.75" customHeight="1" thickBot="1" x14ac:dyDescent="0.3">
      <c r="A1" s="290" t="s">
        <v>221</v>
      </c>
      <c r="B1" s="290"/>
      <c r="C1" s="290"/>
      <c r="D1" s="290"/>
      <c r="E1" s="290"/>
      <c r="F1" s="290"/>
      <c r="G1" s="290"/>
      <c r="H1" s="290"/>
      <c r="I1" s="290"/>
    </row>
    <row r="2" spans="1:12" ht="16.5" thickBot="1" x14ac:dyDescent="0.3">
      <c r="A2" s="291" t="s">
        <v>68</v>
      </c>
      <c r="B2" s="293"/>
      <c r="C2" s="295" t="s">
        <v>69</v>
      </c>
      <c r="D2" s="296"/>
      <c r="E2" s="297"/>
      <c r="F2" s="182"/>
      <c r="G2" s="298" t="s">
        <v>70</v>
      </c>
      <c r="H2" s="296"/>
      <c r="I2" s="296"/>
      <c r="J2" s="296"/>
      <c r="K2" s="296"/>
      <c r="L2" s="299"/>
    </row>
    <row r="3" spans="1:12" ht="16.5" thickBot="1" x14ac:dyDescent="0.3">
      <c r="A3" s="292"/>
      <c r="B3" s="294"/>
      <c r="C3" s="291" t="s">
        <v>71</v>
      </c>
      <c r="D3" s="291" t="s">
        <v>72</v>
      </c>
      <c r="E3" s="177" t="s">
        <v>73</v>
      </c>
      <c r="F3" s="175"/>
      <c r="G3" s="179" t="s">
        <v>74</v>
      </c>
      <c r="H3" s="193" t="s">
        <v>75</v>
      </c>
      <c r="I3" s="193" t="s">
        <v>76</v>
      </c>
      <c r="J3" s="193" t="s">
        <v>77</v>
      </c>
      <c r="K3" s="193" t="s">
        <v>78</v>
      </c>
      <c r="L3" s="301" t="s">
        <v>2</v>
      </c>
    </row>
    <row r="4" spans="1:12" ht="15.75" x14ac:dyDescent="0.25">
      <c r="A4" s="292" t="s">
        <v>79</v>
      </c>
      <c r="B4" s="166" t="s">
        <v>80</v>
      </c>
      <c r="C4" s="292"/>
      <c r="D4" s="292"/>
      <c r="E4" s="178" t="s">
        <v>81</v>
      </c>
      <c r="F4" s="175"/>
      <c r="G4" s="180" t="s">
        <v>82</v>
      </c>
      <c r="H4" s="170" t="s">
        <v>83</v>
      </c>
      <c r="I4" s="170" t="s">
        <v>84</v>
      </c>
      <c r="J4" s="170" t="s">
        <v>85</v>
      </c>
      <c r="K4" s="170" t="s">
        <v>85</v>
      </c>
      <c r="L4" s="302"/>
    </row>
    <row r="5" spans="1:12" ht="16.5" thickBot="1" x14ac:dyDescent="0.3">
      <c r="A5" s="304"/>
      <c r="B5" s="196" t="s">
        <v>234</v>
      </c>
      <c r="C5" s="300"/>
      <c r="D5" s="300"/>
      <c r="E5" s="192" t="s">
        <v>66</v>
      </c>
      <c r="F5" s="175"/>
      <c r="G5" s="194" t="s">
        <v>86</v>
      </c>
      <c r="H5" s="195" t="s">
        <v>87</v>
      </c>
      <c r="I5" s="195" t="s">
        <v>88</v>
      </c>
      <c r="J5" s="195" t="s">
        <v>89</v>
      </c>
      <c r="K5" s="195" t="s">
        <v>90</v>
      </c>
      <c r="L5" s="303"/>
    </row>
    <row r="6" spans="1:12" ht="25.5" customHeight="1" x14ac:dyDescent="0.25">
      <c r="A6" s="183" t="s">
        <v>91</v>
      </c>
      <c r="B6" s="189">
        <v>2016</v>
      </c>
      <c r="C6" s="255">
        <v>26084822.170000002</v>
      </c>
      <c r="D6" s="256">
        <v>13787980.859999999</v>
      </c>
      <c r="E6" s="199">
        <f>(D6/C6)</f>
        <v>0.52858251323857874</v>
      </c>
      <c r="F6" s="176"/>
      <c r="G6" s="255">
        <v>20400686.34</v>
      </c>
      <c r="H6" s="255">
        <v>3146529.26</v>
      </c>
      <c r="I6" s="255">
        <v>12669615.220000001</v>
      </c>
      <c r="J6" s="255">
        <v>380460.1</v>
      </c>
      <c r="K6" s="257">
        <v>8609750</v>
      </c>
      <c r="L6" s="202">
        <f>SUM(G6:K6)</f>
        <v>45207040.920000002</v>
      </c>
    </row>
    <row r="7" spans="1:12" ht="26.25" customHeight="1" x14ac:dyDescent="0.25">
      <c r="A7" s="183" t="s">
        <v>92</v>
      </c>
      <c r="B7" s="185">
        <v>2017</v>
      </c>
      <c r="C7" s="255">
        <v>27934416.469999999</v>
      </c>
      <c r="D7" s="256">
        <v>17797353.07</v>
      </c>
      <c r="E7" s="200">
        <f>(D7/C7)</f>
        <v>0.63711204023586321</v>
      </c>
      <c r="F7" s="176"/>
      <c r="G7" s="255">
        <v>26410329.949999999</v>
      </c>
      <c r="H7" s="255">
        <v>3826919.23</v>
      </c>
      <c r="I7" s="255">
        <v>13376648.92</v>
      </c>
      <c r="J7" s="255">
        <v>547764.47</v>
      </c>
      <c r="K7" s="257">
        <v>8609750</v>
      </c>
      <c r="L7" s="203">
        <f>SUM(G7:K7)</f>
        <v>52771412.57</v>
      </c>
    </row>
    <row r="8" spans="1:12" ht="35.25" customHeight="1" thickBot="1" x14ac:dyDescent="0.3">
      <c r="A8" s="184" t="s">
        <v>93</v>
      </c>
      <c r="B8" s="190" t="s">
        <v>94</v>
      </c>
      <c r="C8" s="197">
        <f>(C7-C6)/C6*100</f>
        <v>7.0906916211497295</v>
      </c>
      <c r="D8" s="197">
        <f>(D7-D6)/D6*100</f>
        <v>29.078748010388527</v>
      </c>
      <c r="E8" s="191"/>
      <c r="F8" s="176"/>
      <c r="G8" s="197">
        <f t="shared" ref="G8:L8" si="0">(G7-G6)/G6*100</f>
        <v>29.458046213949089</v>
      </c>
      <c r="H8" s="197">
        <f t="shared" si="0"/>
        <v>21.623506847668729</v>
      </c>
      <c r="I8" s="197">
        <f t="shared" si="0"/>
        <v>5.5805459575748602</v>
      </c>
      <c r="J8" s="197">
        <f t="shared" si="0"/>
        <v>43.974222264042936</v>
      </c>
      <c r="K8" s="197">
        <f t="shared" si="0"/>
        <v>0</v>
      </c>
      <c r="L8" s="197">
        <f t="shared" si="0"/>
        <v>16.732729008709466</v>
      </c>
    </row>
    <row r="9" spans="1:12" ht="25.5" customHeight="1" x14ac:dyDescent="0.25">
      <c r="A9" s="187" t="s">
        <v>95</v>
      </c>
      <c r="B9" s="189">
        <v>2016</v>
      </c>
      <c r="C9" s="255">
        <v>12188230.029999999</v>
      </c>
      <c r="D9" s="258">
        <v>12296352.49</v>
      </c>
      <c r="E9" s="199">
        <f>(D9/C9)</f>
        <v>1.0088710550862487</v>
      </c>
      <c r="F9" s="176"/>
      <c r="G9" s="255">
        <v>3786129.73</v>
      </c>
      <c r="H9" s="255">
        <v>3434713.96</v>
      </c>
      <c r="I9" s="255">
        <v>2998042.4</v>
      </c>
      <c r="J9" s="255">
        <v>120560.46</v>
      </c>
      <c r="K9" s="257">
        <v>35</v>
      </c>
      <c r="L9" s="202">
        <f>SUM(G9:K9)</f>
        <v>10339481.550000001</v>
      </c>
    </row>
    <row r="10" spans="1:12" ht="27" customHeight="1" x14ac:dyDescent="0.25">
      <c r="A10" s="187" t="s">
        <v>96</v>
      </c>
      <c r="B10" s="185">
        <v>2017</v>
      </c>
      <c r="C10" s="255">
        <v>7235861.0499999998</v>
      </c>
      <c r="D10" s="256">
        <v>7372615.7400000002</v>
      </c>
      <c r="E10" s="200">
        <f>(D10/C10)</f>
        <v>1.018899573810915</v>
      </c>
      <c r="F10" s="176"/>
      <c r="G10" s="255">
        <v>4261686.8600000003</v>
      </c>
      <c r="H10" s="255">
        <v>5435809.6699999999</v>
      </c>
      <c r="I10" s="255">
        <v>2197674.23</v>
      </c>
      <c r="J10" s="255">
        <v>67219.429999999993</v>
      </c>
      <c r="K10" s="257">
        <v>35</v>
      </c>
      <c r="L10" s="203">
        <f>SUM(G10:K10)</f>
        <v>11962425.190000001</v>
      </c>
    </row>
    <row r="11" spans="1:12" ht="39" customHeight="1" thickBot="1" x14ac:dyDescent="0.3">
      <c r="A11" s="188" t="s">
        <v>93</v>
      </c>
      <c r="B11" s="186" t="s">
        <v>94</v>
      </c>
      <c r="C11" s="198">
        <f>(C10-C9)/C9*100</f>
        <v>-40.632388524094829</v>
      </c>
      <c r="D11" s="198">
        <f>(D10-D9)/D9*100</f>
        <v>-40.042254432802125</v>
      </c>
      <c r="E11" s="172"/>
      <c r="F11" s="176"/>
      <c r="G11" s="198">
        <f t="shared" ref="G11:L11" si="1">(G10-G9)/G9*100</f>
        <v>12.5605080626754</v>
      </c>
      <c r="H11" s="198">
        <f t="shared" si="1"/>
        <v>58.260912940767852</v>
      </c>
      <c r="I11" s="198">
        <f>(I10-I9)/I9*100</f>
        <v>-26.696359264298597</v>
      </c>
      <c r="J11" s="198">
        <f t="shared" si="1"/>
        <v>-44.244215723795357</v>
      </c>
      <c r="K11" s="198">
        <f t="shared" si="1"/>
        <v>0</v>
      </c>
      <c r="L11" s="198">
        <f t="shared" si="1"/>
        <v>15.696566913454191</v>
      </c>
    </row>
    <row r="12" spans="1:12" ht="33" customHeight="1" x14ac:dyDescent="0.25">
      <c r="A12" s="287" t="s">
        <v>2</v>
      </c>
      <c r="B12" s="185">
        <v>2016</v>
      </c>
      <c r="C12" s="204">
        <f>(C6+C9)</f>
        <v>38273052.200000003</v>
      </c>
      <c r="D12" s="204">
        <f>(D6+D9)</f>
        <v>26084333.350000001</v>
      </c>
      <c r="E12" s="201">
        <f>(D12/C12)</f>
        <v>0.68153261500267803</v>
      </c>
      <c r="F12" s="205"/>
      <c r="G12" s="204">
        <f t="shared" ref="G12:K13" si="2">(G6+G9)</f>
        <v>24186816.07</v>
      </c>
      <c r="H12" s="204">
        <f t="shared" si="2"/>
        <v>6581243.2199999997</v>
      </c>
      <c r="I12" s="204">
        <f>(I6+I9)</f>
        <v>15667657.620000001</v>
      </c>
      <c r="J12" s="204">
        <f t="shared" si="2"/>
        <v>501020.56</v>
      </c>
      <c r="K12" s="204">
        <f t="shared" si="2"/>
        <v>8609785</v>
      </c>
      <c r="L12" s="204">
        <f>SUM(L6,L9)</f>
        <v>55546522.469999999</v>
      </c>
    </row>
    <row r="13" spans="1:12" ht="30.75" customHeight="1" x14ac:dyDescent="0.25">
      <c r="A13" s="288"/>
      <c r="B13" s="185">
        <v>2017</v>
      </c>
      <c r="C13" s="204">
        <f>(C7+C10)</f>
        <v>35170277.519999996</v>
      </c>
      <c r="D13" s="204">
        <f>(D7+D10)</f>
        <v>25169968.810000002</v>
      </c>
      <c r="E13" s="201">
        <f>(D13/C13)</f>
        <v>0.71566022746584246</v>
      </c>
      <c r="F13" s="205"/>
      <c r="G13" s="204">
        <f t="shared" si="2"/>
        <v>30672016.809999999</v>
      </c>
      <c r="H13" s="204">
        <f t="shared" si="2"/>
        <v>9262728.9000000004</v>
      </c>
      <c r="I13" s="204">
        <f t="shared" si="2"/>
        <v>15574323.15</v>
      </c>
      <c r="J13" s="204">
        <f t="shared" si="2"/>
        <v>614983.89999999991</v>
      </c>
      <c r="K13" s="204">
        <f t="shared" si="2"/>
        <v>8609785</v>
      </c>
      <c r="L13" s="204">
        <f>SUM(L7,L10)</f>
        <v>64733837.760000005</v>
      </c>
    </row>
    <row r="14" spans="1:12" ht="43.5" customHeight="1" thickBot="1" x14ac:dyDescent="0.3">
      <c r="A14" s="289"/>
      <c r="B14" s="186" t="s">
        <v>94</v>
      </c>
      <c r="C14" s="173">
        <f>(C13-C12)/C12*100</f>
        <v>-8.1069434018121171</v>
      </c>
      <c r="D14" s="173">
        <f>(D13-D12)/D12*100</f>
        <v>-3.5054165568697546</v>
      </c>
      <c r="E14" s="174"/>
      <c r="F14" s="181"/>
      <c r="G14" s="173">
        <f t="shared" ref="G14:L14" si="3">(G13-G12)/G12*100</f>
        <v>26.812957609761153</v>
      </c>
      <c r="H14" s="173">
        <f t="shared" si="3"/>
        <v>40.744363798182206</v>
      </c>
      <c r="I14" s="173">
        <f t="shared" si="3"/>
        <v>-0.5957142558493097</v>
      </c>
      <c r="J14" s="173">
        <f t="shared" si="3"/>
        <v>22.746240194214767</v>
      </c>
      <c r="K14" s="173">
        <f t="shared" si="3"/>
        <v>0</v>
      </c>
      <c r="L14" s="173">
        <f t="shared" si="3"/>
        <v>16.539856828952637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L8 L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3"/>
  <sheetViews>
    <sheetView workbookViewId="0">
      <selection activeCell="G22" sqref="G22"/>
    </sheetView>
  </sheetViews>
  <sheetFormatPr defaultRowHeight="15" x14ac:dyDescent="0.25"/>
  <cols>
    <col min="1" max="1" width="14" customWidth="1"/>
    <col min="2" max="2" width="14.140625" customWidth="1"/>
    <col min="3" max="3" width="19" customWidth="1"/>
    <col min="4" max="4" width="17.42578125" customWidth="1"/>
    <col min="5" max="5" width="4.42578125" customWidth="1"/>
    <col min="6" max="6" width="12.5703125" customWidth="1"/>
    <col min="7" max="7" width="10.7109375" customWidth="1"/>
    <col min="8" max="8" width="18.28515625" customWidth="1"/>
    <col min="9" max="9" width="18.7109375" customWidth="1"/>
    <col min="10" max="10" width="4.28515625" customWidth="1"/>
    <col min="11" max="11" width="14" customWidth="1"/>
    <col min="12" max="12" width="11.7109375" customWidth="1"/>
    <col min="13" max="13" width="19.28515625" customWidth="1"/>
    <col min="14" max="14" width="18.42578125" customWidth="1"/>
  </cols>
  <sheetData>
    <row r="1" spans="1:14" ht="22.5" customHeight="1" thickBot="1" x14ac:dyDescent="0.3">
      <c r="A1" s="6" t="s">
        <v>219</v>
      </c>
      <c r="B1" s="6"/>
      <c r="C1" s="6"/>
      <c r="D1" s="6"/>
      <c r="E1" s="6"/>
      <c r="F1" s="6" t="s">
        <v>197</v>
      </c>
      <c r="G1" s="6"/>
      <c r="H1" s="6"/>
      <c r="I1" s="6"/>
      <c r="J1" s="6"/>
      <c r="K1" s="260" t="s">
        <v>220</v>
      </c>
      <c r="L1" s="260"/>
      <c r="M1" s="260"/>
      <c r="N1" s="260"/>
    </row>
    <row r="2" spans="1:14" ht="16.5" customHeight="1" thickBot="1" x14ac:dyDescent="0.3">
      <c r="A2" s="305"/>
      <c r="B2" s="306"/>
      <c r="C2" s="307"/>
      <c r="D2" s="308" t="s">
        <v>190</v>
      </c>
      <c r="E2" s="74"/>
      <c r="F2" s="305"/>
      <c r="G2" s="306"/>
      <c r="H2" s="307"/>
      <c r="I2" s="308" t="s">
        <v>190</v>
      </c>
      <c r="J2" s="100"/>
      <c r="K2" s="305"/>
      <c r="L2" s="306"/>
      <c r="M2" s="307"/>
      <c r="N2" s="308" t="s">
        <v>190</v>
      </c>
    </row>
    <row r="3" spans="1:14" ht="29.25" customHeight="1" thickBot="1" x14ac:dyDescent="0.3">
      <c r="A3" s="25" t="s">
        <v>97</v>
      </c>
      <c r="B3" s="26" t="s">
        <v>192</v>
      </c>
      <c r="C3" s="27" t="s">
        <v>191</v>
      </c>
      <c r="D3" s="309"/>
      <c r="E3" s="4"/>
      <c r="F3" s="25" t="s">
        <v>97</v>
      </c>
      <c r="G3" s="26" t="s">
        <v>192</v>
      </c>
      <c r="H3" s="27" t="s">
        <v>191</v>
      </c>
      <c r="I3" s="309"/>
      <c r="J3" s="100"/>
      <c r="K3" s="25" t="s">
        <v>97</v>
      </c>
      <c r="L3" s="26" t="s">
        <v>192</v>
      </c>
      <c r="M3" s="27" t="s">
        <v>191</v>
      </c>
      <c r="N3" s="309"/>
    </row>
    <row r="4" spans="1:14" ht="20.100000000000001" customHeight="1" thickBot="1" x14ac:dyDescent="0.3">
      <c r="A4" s="23" t="s">
        <v>107</v>
      </c>
      <c r="B4" s="153">
        <v>463</v>
      </c>
      <c r="C4" s="154">
        <v>6501571.6100000003</v>
      </c>
      <c r="D4" s="154">
        <v>6488918.4800000004</v>
      </c>
      <c r="E4" s="95"/>
      <c r="F4" s="23" t="s">
        <v>107</v>
      </c>
      <c r="G4" s="153">
        <v>1840</v>
      </c>
      <c r="H4" s="154">
        <v>24954300.23</v>
      </c>
      <c r="I4" s="154">
        <v>24262757.100000001</v>
      </c>
      <c r="J4" s="100"/>
      <c r="K4" s="23" t="s">
        <v>107</v>
      </c>
      <c r="L4" s="153">
        <v>2303</v>
      </c>
      <c r="M4" s="154">
        <v>31455871.84</v>
      </c>
      <c r="N4" s="154">
        <v>30751675.579999998</v>
      </c>
    </row>
    <row r="5" spans="1:14" ht="20.100000000000001" customHeight="1" thickBot="1" x14ac:dyDescent="0.3">
      <c r="A5" s="68" t="s">
        <v>98</v>
      </c>
      <c r="B5" s="155">
        <v>10253</v>
      </c>
      <c r="C5" s="156">
        <v>40354314.840000004</v>
      </c>
      <c r="D5" s="156">
        <v>40354314.840000004</v>
      </c>
      <c r="E5" s="95"/>
      <c r="F5" s="68" t="s">
        <v>98</v>
      </c>
      <c r="G5" s="155">
        <v>2234</v>
      </c>
      <c r="H5" s="156">
        <v>401249474.29000002</v>
      </c>
      <c r="I5" s="156">
        <v>401223667.16000003</v>
      </c>
      <c r="J5" s="100"/>
      <c r="K5" s="68" t="s">
        <v>98</v>
      </c>
      <c r="L5" s="155">
        <v>12487</v>
      </c>
      <c r="M5" s="156">
        <v>441603789.13</v>
      </c>
      <c r="N5" s="156">
        <v>441577982</v>
      </c>
    </row>
    <row r="6" spans="1:14" ht="20.100000000000001" customHeight="1" thickBot="1" x14ac:dyDescent="0.3">
      <c r="A6" s="68" t="s">
        <v>108</v>
      </c>
      <c r="B6" s="153">
        <v>172</v>
      </c>
      <c r="C6" s="154">
        <v>899603.22</v>
      </c>
      <c r="D6" s="154">
        <v>899603.22</v>
      </c>
      <c r="E6" s="95"/>
      <c r="F6" s="68" t="s">
        <v>108</v>
      </c>
      <c r="G6" s="153">
        <v>561</v>
      </c>
      <c r="H6" s="154">
        <v>23752243.620000001</v>
      </c>
      <c r="I6" s="154">
        <v>23423461.640000001</v>
      </c>
      <c r="J6" s="100"/>
      <c r="K6" s="68" t="s">
        <v>108</v>
      </c>
      <c r="L6" s="153">
        <v>733</v>
      </c>
      <c r="M6" s="154">
        <v>24665902.66</v>
      </c>
      <c r="N6" s="154">
        <v>24337120.68</v>
      </c>
    </row>
    <row r="7" spans="1:14" ht="20.100000000000001" customHeight="1" thickBot="1" x14ac:dyDescent="0.3">
      <c r="A7" s="68" t="s">
        <v>110</v>
      </c>
      <c r="B7" s="155">
        <v>307</v>
      </c>
      <c r="C7" s="156">
        <v>1756295.94</v>
      </c>
      <c r="D7" s="156">
        <v>1756295.94</v>
      </c>
      <c r="E7" s="95"/>
      <c r="F7" s="68" t="s">
        <v>110</v>
      </c>
      <c r="G7" s="155">
        <v>287</v>
      </c>
      <c r="H7" s="156">
        <v>22905327.82</v>
      </c>
      <c r="I7" s="156">
        <v>22772830.530000001</v>
      </c>
      <c r="J7" s="100"/>
      <c r="K7" s="68" t="s">
        <v>110</v>
      </c>
      <c r="L7" s="155">
        <v>594</v>
      </c>
      <c r="M7" s="156">
        <v>24661623.760000002</v>
      </c>
      <c r="N7" s="156">
        <v>24529126.469999999</v>
      </c>
    </row>
    <row r="8" spans="1:14" ht="20.100000000000001" customHeight="1" thickBot="1" x14ac:dyDescent="0.3">
      <c r="A8" s="68" t="s">
        <v>113</v>
      </c>
      <c r="B8" s="153">
        <v>1298</v>
      </c>
      <c r="C8" s="154">
        <v>8522536.6500000004</v>
      </c>
      <c r="D8" s="154">
        <v>8513542.6400000006</v>
      </c>
      <c r="E8" s="95"/>
      <c r="F8" s="68" t="s">
        <v>113</v>
      </c>
      <c r="G8" s="153">
        <v>822</v>
      </c>
      <c r="H8" s="154">
        <v>28090180.68</v>
      </c>
      <c r="I8" s="154">
        <v>28036087.789999999</v>
      </c>
      <c r="J8" s="100"/>
      <c r="K8" s="68" t="s">
        <v>113</v>
      </c>
      <c r="L8" s="153">
        <v>2120</v>
      </c>
      <c r="M8" s="154">
        <v>36612717.329999998</v>
      </c>
      <c r="N8" s="154">
        <v>36549630.43</v>
      </c>
    </row>
    <row r="9" spans="1:14" ht="20.100000000000001" customHeight="1" thickBot="1" x14ac:dyDescent="0.3">
      <c r="A9" s="68" t="s">
        <v>99</v>
      </c>
      <c r="B9" s="155">
        <v>2154</v>
      </c>
      <c r="C9" s="156">
        <v>20635703.98</v>
      </c>
      <c r="D9" s="156">
        <v>20635869.789999999</v>
      </c>
      <c r="E9" s="95"/>
      <c r="F9" s="68" t="s">
        <v>99</v>
      </c>
      <c r="G9" s="155">
        <v>6025</v>
      </c>
      <c r="H9" s="156">
        <v>346779015.72000003</v>
      </c>
      <c r="I9" s="156">
        <v>346618054.44999999</v>
      </c>
      <c r="J9" s="100"/>
      <c r="K9" s="68" t="s">
        <v>99</v>
      </c>
      <c r="L9" s="155">
        <v>8179</v>
      </c>
      <c r="M9" s="156">
        <v>367414719.69999999</v>
      </c>
      <c r="N9" s="156">
        <v>367253924.24000001</v>
      </c>
    </row>
    <row r="10" spans="1:14" ht="20.100000000000001" customHeight="1" thickBot="1" x14ac:dyDescent="0.3">
      <c r="A10" s="68" t="s">
        <v>100</v>
      </c>
      <c r="B10" s="153">
        <v>3921</v>
      </c>
      <c r="C10" s="154">
        <v>23255443.75</v>
      </c>
      <c r="D10" s="154">
        <v>23255443.75</v>
      </c>
      <c r="E10" s="95"/>
      <c r="F10" s="68" t="s">
        <v>100</v>
      </c>
      <c r="G10" s="153">
        <v>2076</v>
      </c>
      <c r="H10" s="154">
        <v>116820793.45999999</v>
      </c>
      <c r="I10" s="154">
        <v>116809048.09</v>
      </c>
      <c r="J10" s="100"/>
      <c r="K10" s="68" t="s">
        <v>100</v>
      </c>
      <c r="L10" s="153">
        <v>5997</v>
      </c>
      <c r="M10" s="154">
        <v>140076237.21000001</v>
      </c>
      <c r="N10" s="154">
        <v>140064491.84</v>
      </c>
    </row>
    <row r="11" spans="1:14" ht="20.100000000000001" customHeight="1" thickBot="1" x14ac:dyDescent="0.3">
      <c r="A11" s="68" t="s">
        <v>111</v>
      </c>
      <c r="B11" s="155">
        <v>983</v>
      </c>
      <c r="C11" s="156">
        <v>4241232.5</v>
      </c>
      <c r="D11" s="156">
        <v>4242327.74</v>
      </c>
      <c r="E11" s="95"/>
      <c r="F11" s="68" t="s">
        <v>111</v>
      </c>
      <c r="G11" s="155">
        <v>408</v>
      </c>
      <c r="H11" s="156">
        <v>2960569.32</v>
      </c>
      <c r="I11" s="156">
        <v>2958715.99</v>
      </c>
      <c r="J11" s="100"/>
      <c r="K11" s="68" t="s">
        <v>111</v>
      </c>
      <c r="L11" s="155">
        <v>1391</v>
      </c>
      <c r="M11" s="156">
        <v>7201801.8200000003</v>
      </c>
      <c r="N11" s="156">
        <v>7201043.7300000004</v>
      </c>
    </row>
    <row r="12" spans="1:14" ht="20.100000000000001" customHeight="1" thickBot="1" x14ac:dyDescent="0.3">
      <c r="A12" s="68" t="s">
        <v>101</v>
      </c>
      <c r="B12" s="153">
        <v>16239</v>
      </c>
      <c r="C12" s="154">
        <v>102346428.84</v>
      </c>
      <c r="D12" s="154">
        <v>102213869.34</v>
      </c>
      <c r="E12" s="95"/>
      <c r="F12" s="68" t="s">
        <v>101</v>
      </c>
      <c r="G12" s="153">
        <v>1981</v>
      </c>
      <c r="H12" s="154">
        <v>36913654.93</v>
      </c>
      <c r="I12" s="154">
        <v>36351916.460000001</v>
      </c>
      <c r="J12" s="100"/>
      <c r="K12" s="68" t="s">
        <v>101</v>
      </c>
      <c r="L12" s="153">
        <v>18220</v>
      </c>
      <c r="M12" s="154">
        <v>139260083.77000001</v>
      </c>
      <c r="N12" s="154">
        <v>138565785.80000001</v>
      </c>
    </row>
    <row r="13" spans="1:14" ht="20.100000000000001" customHeight="1" thickBot="1" x14ac:dyDescent="0.3">
      <c r="A13" s="68" t="s">
        <v>102</v>
      </c>
      <c r="B13" s="155">
        <v>3081</v>
      </c>
      <c r="C13" s="156">
        <v>19653610.600000001</v>
      </c>
      <c r="D13" s="156">
        <v>19614795.789999999</v>
      </c>
      <c r="E13" s="95"/>
      <c r="F13" s="68" t="s">
        <v>102</v>
      </c>
      <c r="G13" s="155">
        <v>1774</v>
      </c>
      <c r="H13" s="156">
        <v>88179808.310000002</v>
      </c>
      <c r="I13" s="156">
        <v>88172808.810000002</v>
      </c>
      <c r="J13" s="100"/>
      <c r="K13" s="68" t="s">
        <v>102</v>
      </c>
      <c r="L13" s="155">
        <v>4855</v>
      </c>
      <c r="M13" s="156">
        <v>107833418.91</v>
      </c>
      <c r="N13" s="156">
        <v>107787604.59999999</v>
      </c>
    </row>
    <row r="14" spans="1:14" ht="20.100000000000001" customHeight="1" thickBot="1" x14ac:dyDescent="0.3">
      <c r="A14" s="68" t="s">
        <v>103</v>
      </c>
      <c r="B14" s="153">
        <v>3646</v>
      </c>
      <c r="C14" s="154">
        <v>27931363.91</v>
      </c>
      <c r="D14" s="154">
        <v>27931363.91</v>
      </c>
      <c r="E14" s="101"/>
      <c r="F14" s="68" t="s">
        <v>103</v>
      </c>
      <c r="G14" s="153">
        <v>1251</v>
      </c>
      <c r="H14" s="154">
        <v>66283449.32</v>
      </c>
      <c r="I14" s="154">
        <v>66046989.810000002</v>
      </c>
      <c r="J14" s="100"/>
      <c r="K14" s="68" t="s">
        <v>103</v>
      </c>
      <c r="L14" s="153">
        <v>4897</v>
      </c>
      <c r="M14" s="154">
        <v>94214813.230000004</v>
      </c>
      <c r="N14" s="154">
        <v>93978353.719999999</v>
      </c>
    </row>
    <row r="15" spans="1:14" ht="20.100000000000001" customHeight="1" thickBot="1" x14ac:dyDescent="0.3">
      <c r="A15" s="68" t="s">
        <v>104</v>
      </c>
      <c r="B15" s="155">
        <v>193</v>
      </c>
      <c r="C15" s="156">
        <v>731371.34</v>
      </c>
      <c r="D15" s="156">
        <v>731371.34</v>
      </c>
      <c r="E15" s="101"/>
      <c r="F15" s="68" t="s">
        <v>104</v>
      </c>
      <c r="G15" s="155">
        <v>2002</v>
      </c>
      <c r="H15" s="156">
        <v>89160337.489999995</v>
      </c>
      <c r="I15" s="156">
        <v>88837912.109999999</v>
      </c>
      <c r="J15" s="100"/>
      <c r="K15" s="68" t="s">
        <v>104</v>
      </c>
      <c r="L15" s="155">
        <v>2195</v>
      </c>
      <c r="M15" s="156">
        <v>89891708.829999998</v>
      </c>
      <c r="N15" s="156">
        <v>89569283.450000003</v>
      </c>
    </row>
    <row r="16" spans="1:14" ht="20.100000000000001" customHeight="1" thickBot="1" x14ac:dyDescent="0.3">
      <c r="A16" s="68" t="s">
        <v>109</v>
      </c>
      <c r="B16" s="153">
        <v>428</v>
      </c>
      <c r="C16" s="154">
        <v>2066418.41</v>
      </c>
      <c r="D16" s="154">
        <v>2064318.41</v>
      </c>
      <c r="E16" s="101"/>
      <c r="F16" s="68" t="s">
        <v>109</v>
      </c>
      <c r="G16" s="153">
        <v>1033</v>
      </c>
      <c r="H16" s="154">
        <v>61861701.780000001</v>
      </c>
      <c r="I16" s="154">
        <v>61828159.219999999</v>
      </c>
      <c r="J16" s="100"/>
      <c r="K16" s="68" t="s">
        <v>109</v>
      </c>
      <c r="L16" s="153">
        <v>1461</v>
      </c>
      <c r="M16" s="154">
        <v>63928120.189999998</v>
      </c>
      <c r="N16" s="154">
        <v>63892477.630000003</v>
      </c>
    </row>
    <row r="17" spans="1:14" ht="20.100000000000001" customHeight="1" thickBot="1" x14ac:dyDescent="0.3">
      <c r="A17" s="68" t="s">
        <v>112</v>
      </c>
      <c r="B17" s="155">
        <v>169</v>
      </c>
      <c r="C17" s="156">
        <v>7925990.3399999999</v>
      </c>
      <c r="D17" s="156">
        <v>7925990.3399999999</v>
      </c>
      <c r="E17" s="101"/>
      <c r="F17" s="68" t="s">
        <v>112</v>
      </c>
      <c r="G17" s="155">
        <v>399</v>
      </c>
      <c r="H17" s="156">
        <v>5866463.0999999996</v>
      </c>
      <c r="I17" s="156">
        <v>5546641.7599999998</v>
      </c>
      <c r="J17" s="100"/>
      <c r="K17" s="68" t="s">
        <v>112</v>
      </c>
      <c r="L17" s="155">
        <v>568</v>
      </c>
      <c r="M17" s="156">
        <v>13792453.439999999</v>
      </c>
      <c r="N17" s="156">
        <v>13472632.1</v>
      </c>
    </row>
    <row r="18" spans="1:14" ht="20.100000000000001" customHeight="1" thickBot="1" x14ac:dyDescent="0.3">
      <c r="A18" s="68" t="s">
        <v>114</v>
      </c>
      <c r="B18" s="153">
        <v>125</v>
      </c>
      <c r="C18" s="154">
        <v>514283.29</v>
      </c>
      <c r="D18" s="154">
        <v>514283.29</v>
      </c>
      <c r="E18" s="101"/>
      <c r="F18" s="68" t="s">
        <v>114</v>
      </c>
      <c r="G18" s="153">
        <v>356</v>
      </c>
      <c r="H18" s="154">
        <v>19397651.550000001</v>
      </c>
      <c r="I18" s="154">
        <v>19319518.760000002</v>
      </c>
      <c r="J18" s="100"/>
      <c r="K18" s="68" t="s">
        <v>114</v>
      </c>
      <c r="L18" s="153">
        <v>481</v>
      </c>
      <c r="M18" s="154">
        <v>19911934.84</v>
      </c>
      <c r="N18" s="154">
        <v>19833802.050000001</v>
      </c>
    </row>
    <row r="19" spans="1:14" ht="20.100000000000001" customHeight="1" thickBot="1" x14ac:dyDescent="0.3">
      <c r="A19" s="68" t="s">
        <v>105</v>
      </c>
      <c r="B19" s="155">
        <v>271</v>
      </c>
      <c r="C19" s="156">
        <v>19492447.640000001</v>
      </c>
      <c r="D19" s="156">
        <v>19492447.640000001</v>
      </c>
      <c r="E19" s="101"/>
      <c r="F19" s="68" t="s">
        <v>105</v>
      </c>
      <c r="G19" s="155">
        <v>1727</v>
      </c>
      <c r="H19" s="156">
        <v>146014799.91</v>
      </c>
      <c r="I19" s="156">
        <v>146012431.91</v>
      </c>
      <c r="J19" s="100"/>
      <c r="K19" s="68" t="s">
        <v>105</v>
      </c>
      <c r="L19" s="155">
        <v>1998</v>
      </c>
      <c r="M19" s="156">
        <v>165507247.55000001</v>
      </c>
      <c r="N19" s="156">
        <v>165504879.55000001</v>
      </c>
    </row>
    <row r="20" spans="1:14" ht="20.100000000000001" customHeight="1" thickBot="1" x14ac:dyDescent="0.3">
      <c r="A20" s="99" t="s">
        <v>2</v>
      </c>
      <c r="B20" s="135">
        <f>SUM(B4:B19)</f>
        <v>43703</v>
      </c>
      <c r="C20" s="114">
        <f>SUM(C4:C19)</f>
        <v>286828616.85999995</v>
      </c>
      <c r="D20" s="114">
        <f t="shared" ref="D20" si="0">SUM(D4:D19)</f>
        <v>286634756.45999998</v>
      </c>
      <c r="E20" s="100"/>
      <c r="F20" s="49" t="s">
        <v>2</v>
      </c>
      <c r="G20" s="115">
        <f>SUM(G4:G19)</f>
        <v>24776</v>
      </c>
      <c r="H20" s="116">
        <f>SUM(H4:H19)</f>
        <v>1481189771.53</v>
      </c>
      <c r="I20" s="116">
        <f>SUM(I4:I19)</f>
        <v>1478221001.5900002</v>
      </c>
      <c r="J20" s="100"/>
      <c r="K20" s="49" t="s">
        <v>2</v>
      </c>
      <c r="L20" s="115">
        <f>SUM(B20,G20)</f>
        <v>68479</v>
      </c>
      <c r="M20" s="116">
        <f t="shared" ref="M20" si="1">SUM(C20,H20)</f>
        <v>1768018388.3899999</v>
      </c>
      <c r="N20" s="116">
        <f t="shared" ref="N20" si="2">SUM(D20,I20)</f>
        <v>1764855758.0500002</v>
      </c>
    </row>
    <row r="21" spans="1:14" x14ac:dyDescent="0.25">
      <c r="A21" s="100"/>
      <c r="B21" s="102"/>
      <c r="C21" s="102"/>
      <c r="D21" s="102"/>
      <c r="E21" s="100"/>
      <c r="F21" s="100"/>
      <c r="G21" s="100"/>
      <c r="H21" s="100"/>
      <c r="I21" s="100"/>
      <c r="J21" s="100"/>
      <c r="K21" s="100"/>
      <c r="L21" s="100"/>
      <c r="M21" s="100"/>
      <c r="N21" s="100"/>
    </row>
    <row r="22" spans="1:14" ht="16.5" thickBot="1" x14ac:dyDescent="0.3">
      <c r="A22" s="260" t="s">
        <v>193</v>
      </c>
      <c r="B22" s="260"/>
      <c r="C22" s="260"/>
      <c r="D22" s="260"/>
      <c r="E22" s="100"/>
      <c r="F22" s="100"/>
      <c r="G22" s="100"/>
      <c r="H22" s="100"/>
      <c r="I22" s="100"/>
      <c r="J22" s="100"/>
      <c r="K22" s="100"/>
      <c r="L22" s="100"/>
      <c r="M22" s="100"/>
      <c r="N22" s="100"/>
    </row>
    <row r="23" spans="1:14" ht="1.5" customHeight="1" thickBot="1" x14ac:dyDescent="0.3">
      <c r="A23" s="305"/>
      <c r="B23" s="306"/>
      <c r="C23" s="307"/>
      <c r="D23" s="308" t="s">
        <v>196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ht="35.25" customHeight="1" thickBot="1" x14ac:dyDescent="0.3">
      <c r="A24" s="25" t="s">
        <v>97</v>
      </c>
      <c r="B24" s="26" t="s">
        <v>194</v>
      </c>
      <c r="C24" s="27" t="s">
        <v>195</v>
      </c>
      <c r="D24" s="309"/>
      <c r="E24" s="100"/>
      <c r="F24" s="100"/>
      <c r="G24" s="100"/>
      <c r="H24" s="100"/>
      <c r="I24" s="100"/>
      <c r="J24" s="100"/>
      <c r="K24" s="100"/>
      <c r="L24" s="100"/>
      <c r="M24" s="100"/>
      <c r="N24" s="100"/>
    </row>
    <row r="25" spans="1:14" ht="17.25" customHeight="1" x14ac:dyDescent="0.25">
      <c r="A25" s="136" t="s">
        <v>107</v>
      </c>
      <c r="B25" s="223">
        <v>1</v>
      </c>
      <c r="C25" s="223">
        <v>1</v>
      </c>
      <c r="D25" s="227">
        <v>12</v>
      </c>
      <c r="E25" s="100"/>
      <c r="F25" s="103"/>
      <c r="G25" s="100"/>
      <c r="H25" s="100"/>
      <c r="I25" s="100"/>
      <c r="J25" s="100"/>
      <c r="K25" s="100"/>
      <c r="L25" s="65"/>
      <c r="M25" s="66"/>
      <c r="N25" s="66"/>
    </row>
    <row r="26" spans="1:14" ht="16.5" customHeight="1" x14ac:dyDescent="0.25">
      <c r="A26" s="137" t="s">
        <v>108</v>
      </c>
      <c r="B26" s="224">
        <v>1</v>
      </c>
      <c r="C26" s="224">
        <v>1</v>
      </c>
      <c r="D26" s="228">
        <v>600</v>
      </c>
      <c r="E26" s="100"/>
      <c r="F26" s="103"/>
      <c r="G26" s="100"/>
      <c r="H26" s="100"/>
      <c r="I26" s="100"/>
      <c r="J26" s="100"/>
      <c r="K26" s="100"/>
      <c r="L26" s="65"/>
      <c r="M26" s="66"/>
      <c r="N26" s="66"/>
    </row>
    <row r="27" spans="1:14" ht="17.25" customHeight="1" x14ac:dyDescent="0.25">
      <c r="A27" s="136" t="s">
        <v>113</v>
      </c>
      <c r="B27" s="223">
        <v>1</v>
      </c>
      <c r="C27" s="223">
        <v>1</v>
      </c>
      <c r="D27" s="227">
        <v>997.57</v>
      </c>
      <c r="E27" s="100"/>
      <c r="F27" s="103"/>
      <c r="G27" s="100"/>
      <c r="H27" s="100"/>
      <c r="I27" s="100"/>
      <c r="J27" s="100"/>
      <c r="K27" s="100"/>
      <c r="L27" s="65"/>
      <c r="M27" s="66"/>
      <c r="N27" s="66"/>
    </row>
    <row r="28" spans="1:14" ht="18" customHeight="1" x14ac:dyDescent="0.25">
      <c r="A28" s="137" t="s">
        <v>99</v>
      </c>
      <c r="B28" s="224">
        <v>2</v>
      </c>
      <c r="C28" s="224">
        <v>1</v>
      </c>
      <c r="D28" s="228"/>
      <c r="E28" s="100"/>
      <c r="F28" s="103"/>
      <c r="G28" s="100"/>
      <c r="H28" s="100"/>
      <c r="I28" s="100"/>
      <c r="J28" s="100"/>
      <c r="K28" s="100"/>
      <c r="L28" s="65"/>
      <c r="M28" s="66"/>
      <c r="N28" s="66"/>
    </row>
    <row r="29" spans="1:14" ht="17.25" customHeight="1" x14ac:dyDescent="0.25">
      <c r="A29" s="136" t="s">
        <v>100</v>
      </c>
      <c r="B29" s="223">
        <v>1</v>
      </c>
      <c r="C29" s="223">
        <v>1</v>
      </c>
      <c r="D29" s="227"/>
      <c r="E29" s="100"/>
      <c r="F29" s="103"/>
      <c r="G29" s="100"/>
      <c r="H29" s="100"/>
      <c r="I29" s="100"/>
      <c r="J29" s="100"/>
      <c r="K29" s="100"/>
      <c r="L29" s="65"/>
      <c r="M29" s="66"/>
      <c r="N29" s="66"/>
    </row>
    <row r="30" spans="1:14" ht="17.25" customHeight="1" x14ac:dyDescent="0.25">
      <c r="A30" s="137" t="s">
        <v>102</v>
      </c>
      <c r="B30" s="224">
        <v>4</v>
      </c>
      <c r="C30" s="224">
        <v>3</v>
      </c>
      <c r="D30" s="228">
        <v>6624.69</v>
      </c>
      <c r="E30" s="100"/>
      <c r="F30" s="103"/>
      <c r="G30" s="100"/>
      <c r="H30" s="100"/>
      <c r="I30" s="100"/>
      <c r="J30" s="100"/>
      <c r="K30" s="100"/>
      <c r="L30" s="65"/>
      <c r="M30" s="66"/>
      <c r="N30" s="66"/>
    </row>
    <row r="31" spans="1:14" ht="18" customHeight="1" x14ac:dyDescent="0.25">
      <c r="A31" s="136" t="s">
        <v>109</v>
      </c>
      <c r="B31" s="223">
        <v>4</v>
      </c>
      <c r="C31" s="223">
        <v>4</v>
      </c>
      <c r="D31" s="227">
        <v>2324.83</v>
      </c>
      <c r="E31" s="100"/>
      <c r="F31" s="103"/>
      <c r="G31" s="100"/>
      <c r="H31" s="100"/>
      <c r="I31" s="100"/>
      <c r="J31" s="100"/>
      <c r="K31" s="100"/>
      <c r="L31" s="65"/>
      <c r="M31" s="66"/>
      <c r="N31" s="66"/>
    </row>
    <row r="32" spans="1:14" ht="17.25" customHeight="1" x14ac:dyDescent="0.25">
      <c r="A32" s="117" t="s">
        <v>217</v>
      </c>
      <c r="B32" s="225">
        <v>14</v>
      </c>
      <c r="C32" s="225">
        <v>12</v>
      </c>
      <c r="D32" s="226">
        <v>10559.09</v>
      </c>
      <c r="E32" s="100"/>
      <c r="F32" s="103"/>
      <c r="G32" s="100"/>
      <c r="H32" s="100"/>
      <c r="I32" s="100"/>
      <c r="J32" s="100"/>
      <c r="K32" s="100"/>
      <c r="L32" s="65"/>
      <c r="M32" s="66"/>
      <c r="N32" s="66"/>
    </row>
    <row r="33" spans="12:14" x14ac:dyDescent="0.25">
      <c r="L33" s="38"/>
      <c r="M33" s="38"/>
      <c r="N33" s="38"/>
    </row>
  </sheetData>
  <mergeCells count="10">
    <mergeCell ref="A22:D22"/>
    <mergeCell ref="A23:C23"/>
    <mergeCell ref="D23:D24"/>
    <mergeCell ref="K1:N1"/>
    <mergeCell ref="D2:D3"/>
    <mergeCell ref="A2:C2"/>
    <mergeCell ref="K2:M2"/>
    <mergeCell ref="N2:N3"/>
    <mergeCell ref="F2:H2"/>
    <mergeCell ref="I2:I3"/>
  </mergeCells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4"/>
  <sheetViews>
    <sheetView zoomScale="85" zoomScaleNormal="85" workbookViewId="0">
      <selection activeCell="C37" sqref="C37"/>
    </sheetView>
  </sheetViews>
  <sheetFormatPr defaultRowHeight="15" x14ac:dyDescent="0.25"/>
  <cols>
    <col min="1" max="1" width="12" customWidth="1"/>
    <col min="2" max="2" width="28.7109375" customWidth="1"/>
    <col min="3" max="3" width="14.140625" customWidth="1"/>
    <col min="4" max="4" width="13.85546875" customWidth="1"/>
    <col min="5" max="5" width="14.7109375" customWidth="1"/>
    <col min="6" max="6" width="15.7109375" customWidth="1"/>
    <col min="7" max="7" width="14.85546875" customWidth="1"/>
    <col min="8" max="8" width="15.5703125" customWidth="1"/>
    <col min="9" max="10" width="13.85546875" customWidth="1"/>
    <col min="11" max="11" width="15.140625" customWidth="1"/>
    <col min="12" max="13" width="14.28515625" customWidth="1"/>
    <col min="14" max="14" width="13" customWidth="1"/>
    <col min="15" max="15" width="14.28515625" customWidth="1"/>
    <col min="16" max="16" width="10.5703125" customWidth="1"/>
    <col min="17" max="17" width="12.42578125" customWidth="1"/>
    <col min="18" max="18" width="13.7109375" customWidth="1"/>
  </cols>
  <sheetData>
    <row r="1" spans="1:14" ht="16.5" thickBot="1" x14ac:dyDescent="0.3">
      <c r="A1" s="310" t="s">
        <v>229</v>
      </c>
      <c r="B1" s="310"/>
      <c r="C1" s="310"/>
      <c r="D1" s="310"/>
      <c r="E1" s="310"/>
      <c r="F1" s="310"/>
      <c r="G1" s="310"/>
      <c r="H1" s="310"/>
      <c r="I1" s="310"/>
    </row>
    <row r="2" spans="1:14" ht="31.5" customHeight="1" thickBot="1" x14ac:dyDescent="0.3">
      <c r="B2" s="28"/>
      <c r="C2" s="29" t="s">
        <v>204</v>
      </c>
      <c r="D2" s="30" t="s">
        <v>102</v>
      </c>
      <c r="E2" s="30" t="s">
        <v>98</v>
      </c>
      <c r="F2" s="30" t="s">
        <v>99</v>
      </c>
      <c r="G2" s="30" t="s">
        <v>105</v>
      </c>
      <c r="H2" s="30" t="s">
        <v>104</v>
      </c>
      <c r="I2" s="30" t="s">
        <v>100</v>
      </c>
      <c r="J2" s="30" t="s">
        <v>103</v>
      </c>
      <c r="K2" s="30" t="s">
        <v>101</v>
      </c>
      <c r="L2" s="31" t="s">
        <v>2</v>
      </c>
    </row>
    <row r="3" spans="1:14" ht="18" customHeight="1" thickBot="1" x14ac:dyDescent="0.3">
      <c r="B3" s="32" t="s">
        <v>115</v>
      </c>
      <c r="C3" s="104">
        <v>18025.099999999999</v>
      </c>
      <c r="D3" s="157">
        <v>0</v>
      </c>
      <c r="E3" s="157">
        <v>0</v>
      </c>
      <c r="F3" s="157">
        <v>0</v>
      </c>
      <c r="G3" s="157">
        <v>0</v>
      </c>
      <c r="H3" s="157">
        <v>0</v>
      </c>
      <c r="I3" s="157">
        <v>1888.5</v>
      </c>
      <c r="J3" s="157">
        <v>0</v>
      </c>
      <c r="K3" s="157" t="s">
        <v>218</v>
      </c>
      <c r="L3" s="33">
        <f>SUM(C3:K3)</f>
        <v>19913.599999999999</v>
      </c>
    </row>
    <row r="4" spans="1:14" ht="18.75" customHeight="1" thickBot="1" x14ac:dyDescent="0.3">
      <c r="B4" s="32" t="s">
        <v>116</v>
      </c>
      <c r="C4" s="112">
        <v>198210.06</v>
      </c>
      <c r="D4" s="109">
        <v>2983.78</v>
      </c>
      <c r="E4" s="109">
        <v>1624.02</v>
      </c>
      <c r="F4" s="109">
        <v>5245.79</v>
      </c>
      <c r="G4" s="109">
        <v>1497.53</v>
      </c>
      <c r="H4" s="158">
        <v>783.3</v>
      </c>
      <c r="I4" s="109">
        <v>3788.98</v>
      </c>
      <c r="J4" s="109">
        <v>1.29</v>
      </c>
      <c r="K4" s="159">
        <v>6815</v>
      </c>
      <c r="L4" s="33">
        <f t="shared" ref="L4:L14" si="0">SUM(C4:K4)</f>
        <v>220949.75</v>
      </c>
    </row>
    <row r="5" spans="1:14" ht="18.75" customHeight="1" thickBot="1" x14ac:dyDescent="0.3">
      <c r="B5" s="32" t="s">
        <v>117</v>
      </c>
      <c r="C5" s="104">
        <v>20317.37</v>
      </c>
      <c r="D5" s="157">
        <v>560.23</v>
      </c>
      <c r="E5" s="157">
        <v>1001.24</v>
      </c>
      <c r="F5" s="157">
        <v>0</v>
      </c>
      <c r="G5" s="157">
        <v>671.99</v>
      </c>
      <c r="H5" s="157">
        <v>17318.38</v>
      </c>
      <c r="I5" s="157">
        <v>106.98</v>
      </c>
      <c r="J5" s="157">
        <v>210.24</v>
      </c>
      <c r="K5" s="229">
        <v>162.75</v>
      </c>
      <c r="L5" s="33">
        <f t="shared" si="0"/>
        <v>40349.180000000008</v>
      </c>
    </row>
    <row r="6" spans="1:14" ht="18.75" customHeight="1" thickBot="1" x14ac:dyDescent="0.3">
      <c r="B6" s="32" t="s">
        <v>118</v>
      </c>
      <c r="C6" s="112">
        <v>117541.94</v>
      </c>
      <c r="D6" s="158">
        <v>0</v>
      </c>
      <c r="E6" s="158">
        <v>1500</v>
      </c>
      <c r="F6" s="158">
        <v>0</v>
      </c>
      <c r="G6" s="158">
        <v>0</v>
      </c>
      <c r="H6" s="158">
        <v>0</v>
      </c>
      <c r="I6" s="158">
        <v>18243.22</v>
      </c>
      <c r="J6" s="158">
        <v>2875</v>
      </c>
      <c r="K6" s="159">
        <v>39687.550000000003</v>
      </c>
      <c r="L6" s="33">
        <f t="shared" si="0"/>
        <v>179847.71000000002</v>
      </c>
      <c r="M6" s="56"/>
    </row>
    <row r="7" spans="1:14" ht="18.75" customHeight="1" thickBot="1" x14ac:dyDescent="0.3">
      <c r="B7" s="32" t="s">
        <v>119</v>
      </c>
      <c r="C7" s="104">
        <v>12925.54</v>
      </c>
      <c r="D7" s="157">
        <v>0</v>
      </c>
      <c r="E7" s="157">
        <v>30530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60">
        <v>0</v>
      </c>
      <c r="L7" s="33">
        <f t="shared" si="0"/>
        <v>43455.54</v>
      </c>
    </row>
    <row r="8" spans="1:14" ht="18.75" customHeight="1" thickBot="1" x14ac:dyDescent="0.3">
      <c r="B8" s="32" t="s">
        <v>120</v>
      </c>
      <c r="C8" s="112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9" t="s">
        <v>218</v>
      </c>
      <c r="L8" s="33">
        <f t="shared" si="0"/>
        <v>0</v>
      </c>
    </row>
    <row r="9" spans="1:14" ht="18" customHeight="1" thickBot="1" x14ac:dyDescent="0.3">
      <c r="B9" s="32" t="s">
        <v>121</v>
      </c>
      <c r="C9" s="104">
        <v>0</v>
      </c>
      <c r="D9" s="157">
        <v>0</v>
      </c>
      <c r="E9" s="157">
        <v>0</v>
      </c>
      <c r="F9" s="157">
        <v>0</v>
      </c>
      <c r="G9" s="157">
        <v>0</v>
      </c>
      <c r="H9" s="157">
        <v>19753.849999999999</v>
      </c>
      <c r="I9" s="157">
        <v>0</v>
      </c>
      <c r="J9" s="157">
        <v>0</v>
      </c>
      <c r="K9" s="160" t="s">
        <v>218</v>
      </c>
      <c r="L9" s="33">
        <f t="shared" si="0"/>
        <v>19753.849999999999</v>
      </c>
    </row>
    <row r="10" spans="1:14" ht="18.75" customHeight="1" thickBot="1" x14ac:dyDescent="0.3">
      <c r="B10" s="32" t="s">
        <v>122</v>
      </c>
      <c r="C10" s="112">
        <v>166655.49</v>
      </c>
      <c r="D10" s="158">
        <v>0</v>
      </c>
      <c r="E10" s="158">
        <v>0</v>
      </c>
      <c r="F10" s="158">
        <v>0</v>
      </c>
      <c r="G10" s="158">
        <v>0</v>
      </c>
      <c r="H10" s="158">
        <v>0</v>
      </c>
      <c r="I10" s="158">
        <v>0</v>
      </c>
      <c r="J10" s="158">
        <v>24908.400000000001</v>
      </c>
      <c r="K10" s="159">
        <v>16288.91</v>
      </c>
      <c r="L10" s="33">
        <f t="shared" si="0"/>
        <v>207852.79999999999</v>
      </c>
    </row>
    <row r="11" spans="1:14" ht="35.25" customHeight="1" thickBot="1" x14ac:dyDescent="0.3">
      <c r="B11" s="34" t="s">
        <v>123</v>
      </c>
      <c r="C11" s="104">
        <v>472599.76</v>
      </c>
      <c r="D11" s="157">
        <v>231917.19</v>
      </c>
      <c r="E11" s="157">
        <v>565897.46</v>
      </c>
      <c r="F11" s="157">
        <v>66867.92</v>
      </c>
      <c r="G11" s="157">
        <v>124042.36</v>
      </c>
      <c r="H11" s="157">
        <v>19719.72</v>
      </c>
      <c r="I11" s="157">
        <v>291351.02</v>
      </c>
      <c r="J11" s="157">
        <v>406166.17</v>
      </c>
      <c r="K11" s="160">
        <v>578731.48</v>
      </c>
      <c r="L11" s="33">
        <f t="shared" si="0"/>
        <v>2757293.08</v>
      </c>
      <c r="N11" s="105"/>
    </row>
    <row r="12" spans="1:14" ht="35.25" customHeight="1" thickBot="1" x14ac:dyDescent="0.3">
      <c r="B12" s="89" t="s">
        <v>216</v>
      </c>
      <c r="C12" s="112">
        <v>3031.42</v>
      </c>
      <c r="D12" s="158">
        <v>24970.35</v>
      </c>
      <c r="E12" s="158">
        <v>1669.63</v>
      </c>
      <c r="F12" s="158">
        <v>20970.16</v>
      </c>
      <c r="G12" s="158">
        <v>0</v>
      </c>
      <c r="H12" s="158">
        <v>52116.55</v>
      </c>
      <c r="I12" s="158">
        <v>27594.62</v>
      </c>
      <c r="J12" s="158">
        <v>0</v>
      </c>
      <c r="K12" s="160">
        <v>14184.6</v>
      </c>
      <c r="L12" s="33">
        <f t="shared" si="0"/>
        <v>144537.32999999999</v>
      </c>
    </row>
    <row r="13" spans="1:14" ht="32.25" thickBot="1" x14ac:dyDescent="0.3">
      <c r="B13" s="34" t="s">
        <v>203</v>
      </c>
      <c r="C13" s="104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9" t="s">
        <v>218</v>
      </c>
      <c r="L13" s="33">
        <f t="shared" si="0"/>
        <v>0</v>
      </c>
    </row>
    <row r="14" spans="1:14" ht="24.75" customHeight="1" thickBot="1" x14ac:dyDescent="0.3">
      <c r="B14" s="53" t="s">
        <v>106</v>
      </c>
      <c r="C14" s="213">
        <f t="shared" ref="C14:K14" si="1">SUM(C3:C13)</f>
        <v>1009306.68</v>
      </c>
      <c r="D14" s="213">
        <f t="shared" si="1"/>
        <v>260431.55000000002</v>
      </c>
      <c r="E14" s="213">
        <f t="shared" si="1"/>
        <v>602222.35</v>
      </c>
      <c r="F14" s="213">
        <f t="shared" si="1"/>
        <v>93083.87</v>
      </c>
      <c r="G14" s="213">
        <f t="shared" si="1"/>
        <v>126211.88</v>
      </c>
      <c r="H14" s="213">
        <f t="shared" si="1"/>
        <v>109691.8</v>
      </c>
      <c r="I14" s="213">
        <f t="shared" si="1"/>
        <v>342973.32</v>
      </c>
      <c r="J14" s="213">
        <f t="shared" si="1"/>
        <v>434161.1</v>
      </c>
      <c r="K14" s="213">
        <f t="shared" si="1"/>
        <v>655870.28999999992</v>
      </c>
      <c r="L14" s="214">
        <f t="shared" si="0"/>
        <v>3633952.84</v>
      </c>
    </row>
    <row r="16" spans="1:14" ht="19.5" thickBot="1" x14ac:dyDescent="0.35">
      <c r="B16" s="90" t="s">
        <v>224</v>
      </c>
      <c r="C16" s="90"/>
    </row>
    <row r="17" spans="3:8" ht="63" x14ac:dyDescent="0.25">
      <c r="C17" s="91" t="s">
        <v>97</v>
      </c>
      <c r="D17" s="92" t="s">
        <v>198</v>
      </c>
      <c r="E17" s="92" t="s">
        <v>199</v>
      </c>
      <c r="F17" s="92" t="s">
        <v>202</v>
      </c>
      <c r="G17" s="93" t="s">
        <v>200</v>
      </c>
      <c r="H17" s="93" t="s">
        <v>201</v>
      </c>
    </row>
    <row r="18" spans="3:8" ht="15.75" x14ac:dyDescent="0.25">
      <c r="C18" s="87" t="s">
        <v>107</v>
      </c>
      <c r="D18" s="230">
        <v>2246</v>
      </c>
      <c r="E18" s="230">
        <v>1072</v>
      </c>
      <c r="F18" s="230"/>
      <c r="G18" s="232"/>
      <c r="H18" s="232"/>
    </row>
    <row r="19" spans="3:8" ht="15.75" x14ac:dyDescent="0.25">
      <c r="C19" s="88" t="s">
        <v>98</v>
      </c>
      <c r="D19" s="231">
        <v>12343</v>
      </c>
      <c r="E19" s="231">
        <v>1796</v>
      </c>
      <c r="F19" s="231"/>
      <c r="G19" s="233"/>
      <c r="H19" s="233"/>
    </row>
    <row r="20" spans="3:8" ht="15.75" x14ac:dyDescent="0.25">
      <c r="C20" s="87" t="s">
        <v>108</v>
      </c>
      <c r="D20" s="230">
        <v>686</v>
      </c>
      <c r="E20" s="230">
        <v>403</v>
      </c>
      <c r="F20" s="230"/>
      <c r="G20" s="232"/>
      <c r="H20" s="232"/>
    </row>
    <row r="21" spans="3:8" ht="15.75" x14ac:dyDescent="0.25">
      <c r="C21" s="88" t="s">
        <v>110</v>
      </c>
      <c r="D21" s="231">
        <v>578</v>
      </c>
      <c r="E21" s="231">
        <v>169</v>
      </c>
      <c r="F21" s="231"/>
      <c r="G21" s="233"/>
      <c r="H21" s="233"/>
    </row>
    <row r="22" spans="3:8" ht="15.75" x14ac:dyDescent="0.25">
      <c r="C22" s="87" t="s">
        <v>113</v>
      </c>
      <c r="D22" s="230">
        <v>1957</v>
      </c>
      <c r="E22" s="230">
        <v>309</v>
      </c>
      <c r="F22" s="230"/>
      <c r="G22" s="232"/>
      <c r="H22" s="232"/>
    </row>
    <row r="23" spans="3:8" ht="15.75" x14ac:dyDescent="0.25">
      <c r="C23" s="88" t="s">
        <v>99</v>
      </c>
      <c r="D23" s="231">
        <v>7938</v>
      </c>
      <c r="E23" s="231">
        <v>4903</v>
      </c>
      <c r="F23" s="231"/>
      <c r="G23" s="233"/>
      <c r="H23" s="233"/>
    </row>
    <row r="24" spans="3:8" ht="15.75" x14ac:dyDescent="0.25">
      <c r="C24" s="87" t="s">
        <v>100</v>
      </c>
      <c r="D24" s="230">
        <v>5986</v>
      </c>
      <c r="E24" s="230">
        <v>1043</v>
      </c>
      <c r="F24" s="230"/>
      <c r="G24" s="232"/>
      <c r="H24" s="232"/>
    </row>
    <row r="25" spans="3:8" ht="15.75" x14ac:dyDescent="0.25">
      <c r="C25" s="88" t="s">
        <v>111</v>
      </c>
      <c r="D25" s="231">
        <v>1358</v>
      </c>
      <c r="E25" s="231">
        <v>251</v>
      </c>
      <c r="F25" s="231"/>
      <c r="G25" s="233"/>
      <c r="H25" s="233"/>
    </row>
    <row r="26" spans="3:8" ht="15.75" x14ac:dyDescent="0.25">
      <c r="C26" s="87" t="s">
        <v>101</v>
      </c>
      <c r="D26" s="230">
        <v>17987</v>
      </c>
      <c r="E26" s="230">
        <v>1678</v>
      </c>
      <c r="F26" s="230"/>
      <c r="G26" s="232"/>
      <c r="H26" s="232"/>
    </row>
    <row r="27" spans="3:8" ht="15.75" x14ac:dyDescent="0.25">
      <c r="C27" s="88" t="s">
        <v>102</v>
      </c>
      <c r="D27" s="231">
        <v>4808</v>
      </c>
      <c r="E27" s="231">
        <v>967</v>
      </c>
      <c r="F27" s="231">
        <v>1</v>
      </c>
      <c r="G27" s="233">
        <v>1450</v>
      </c>
      <c r="H27" s="233">
        <v>1876.34</v>
      </c>
    </row>
    <row r="28" spans="3:8" ht="15.75" x14ac:dyDescent="0.25">
      <c r="C28" s="87" t="s">
        <v>103</v>
      </c>
      <c r="D28" s="230">
        <v>4882</v>
      </c>
      <c r="E28" s="230">
        <v>722</v>
      </c>
      <c r="F28" s="230"/>
      <c r="G28" s="232"/>
      <c r="H28" s="232"/>
    </row>
    <row r="29" spans="3:8" ht="15.75" x14ac:dyDescent="0.25">
      <c r="C29" s="88" t="s">
        <v>104</v>
      </c>
      <c r="D29" s="231">
        <v>2149</v>
      </c>
      <c r="E29" s="231">
        <v>1617</v>
      </c>
      <c r="F29" s="231">
        <v>1</v>
      </c>
      <c r="G29" s="233">
        <v>1301</v>
      </c>
      <c r="H29" s="233">
        <v>529.05999999999995</v>
      </c>
    </row>
    <row r="30" spans="3:8" ht="15.75" x14ac:dyDescent="0.25">
      <c r="C30" s="87" t="s">
        <v>109</v>
      </c>
      <c r="D30" s="230">
        <v>1282</v>
      </c>
      <c r="E30" s="230">
        <v>262</v>
      </c>
      <c r="F30" s="230"/>
      <c r="G30" s="232"/>
      <c r="H30" s="232"/>
    </row>
    <row r="31" spans="3:8" ht="15.75" x14ac:dyDescent="0.25">
      <c r="C31" s="88" t="s">
        <v>112</v>
      </c>
      <c r="D31" s="231">
        <v>547</v>
      </c>
      <c r="E31" s="231">
        <v>261</v>
      </c>
      <c r="F31" s="231">
        <v>2</v>
      </c>
      <c r="G31" s="233">
        <v>87</v>
      </c>
      <c r="H31" s="233">
        <v>6461</v>
      </c>
    </row>
    <row r="32" spans="3:8" ht="15.75" x14ac:dyDescent="0.25">
      <c r="C32" s="87" t="s">
        <v>114</v>
      </c>
      <c r="D32" s="230">
        <v>477</v>
      </c>
      <c r="E32" s="230">
        <v>222</v>
      </c>
      <c r="F32" s="230"/>
      <c r="G32" s="232"/>
      <c r="H32" s="232"/>
    </row>
    <row r="33" spans="3:8" ht="15.75" x14ac:dyDescent="0.25">
      <c r="C33" s="88" t="s">
        <v>105</v>
      </c>
      <c r="D33" s="231">
        <v>1992</v>
      </c>
      <c r="E33" s="231">
        <v>1166</v>
      </c>
      <c r="F33" s="231"/>
      <c r="G33" s="233"/>
      <c r="H33" s="233"/>
    </row>
    <row r="34" spans="3:8" ht="24.75" customHeight="1" x14ac:dyDescent="0.25">
      <c r="C34" s="118" t="s">
        <v>2</v>
      </c>
      <c r="D34" s="119">
        <f>SUM(D18:D33)</f>
        <v>67216</v>
      </c>
      <c r="E34" s="120">
        <f>SUM(E18:E33)</f>
        <v>16841</v>
      </c>
      <c r="F34" s="120">
        <f>SUM(F17:F33)</f>
        <v>4</v>
      </c>
      <c r="G34" s="119">
        <f>SUM(G18:G33)</f>
        <v>2838</v>
      </c>
      <c r="H34" s="119">
        <f>SUM(H18:H33)</f>
        <v>8866.4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7"/>
  <sheetViews>
    <sheetView topLeftCell="A7" workbookViewId="0">
      <selection activeCell="F18" sqref="F18"/>
    </sheetView>
  </sheetViews>
  <sheetFormatPr defaultRowHeight="15" x14ac:dyDescent="0.25"/>
  <cols>
    <col min="1" max="1" width="11.5703125" customWidth="1"/>
    <col min="3" max="3" width="16.28515625" customWidth="1"/>
    <col min="4" max="4" width="16.85546875" customWidth="1"/>
    <col min="5" max="5" width="4.28515625" customWidth="1"/>
    <col min="6" max="6" width="12" customWidth="1"/>
    <col min="7" max="7" width="16" customWidth="1"/>
    <col min="8" max="8" width="16.28515625" customWidth="1"/>
    <col min="9" max="9" width="5.42578125" customWidth="1"/>
    <col min="10" max="10" width="12" customWidth="1"/>
    <col min="11" max="11" width="9.28515625" bestFit="1" customWidth="1"/>
    <col min="12" max="12" width="15.140625" customWidth="1"/>
    <col min="13" max="13" width="15.7109375" customWidth="1"/>
  </cols>
  <sheetData>
    <row r="1" spans="1:13" ht="15.75" x14ac:dyDescent="0.25">
      <c r="A1" s="310" t="s">
        <v>124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3" ht="15" customHeight="1" x14ac:dyDescent="0.25">
      <c r="A2" s="311" t="s">
        <v>125</v>
      </c>
      <c r="B2" s="312"/>
      <c r="C2" s="312"/>
      <c r="D2" s="313"/>
      <c r="F2" s="317" t="s">
        <v>130</v>
      </c>
      <c r="G2" s="317"/>
      <c r="H2" s="317"/>
      <c r="J2" s="311" t="s">
        <v>131</v>
      </c>
      <c r="K2" s="312"/>
      <c r="L2" s="312"/>
      <c r="M2" s="313"/>
    </row>
    <row r="3" spans="1:13" ht="15" customHeight="1" x14ac:dyDescent="0.25">
      <c r="A3" s="314"/>
      <c r="B3" s="315"/>
      <c r="C3" s="315"/>
      <c r="D3" s="316"/>
      <c r="F3" s="317"/>
      <c r="G3" s="317"/>
      <c r="H3" s="317"/>
      <c r="J3" s="314"/>
      <c r="K3" s="315"/>
      <c r="L3" s="315"/>
      <c r="M3" s="316"/>
    </row>
    <row r="4" spans="1:13" ht="15.75" x14ac:dyDescent="0.25">
      <c r="A4" s="239" t="s">
        <v>126</v>
      </c>
      <c r="B4" s="239" t="s">
        <v>127</v>
      </c>
      <c r="C4" s="239" t="s">
        <v>128</v>
      </c>
      <c r="D4" s="239" t="s">
        <v>129</v>
      </c>
      <c r="F4" s="237" t="s">
        <v>126</v>
      </c>
      <c r="G4" s="237" t="s">
        <v>127</v>
      </c>
      <c r="H4" s="237" t="s">
        <v>129</v>
      </c>
      <c r="I4" s="238"/>
      <c r="J4" s="237" t="s">
        <v>126</v>
      </c>
      <c r="K4" s="237" t="s">
        <v>127</v>
      </c>
      <c r="L4" s="237" t="s">
        <v>128</v>
      </c>
      <c r="M4" s="237" t="s">
        <v>132</v>
      </c>
    </row>
    <row r="5" spans="1:13" ht="30" x14ac:dyDescent="0.25">
      <c r="A5" s="234" t="s">
        <v>107</v>
      </c>
      <c r="B5" s="234">
        <v>1</v>
      </c>
      <c r="C5" s="235">
        <v>6233.71</v>
      </c>
      <c r="D5" s="235">
        <v>1558427.5</v>
      </c>
      <c r="E5" s="110"/>
      <c r="F5" s="234" t="s">
        <v>107</v>
      </c>
      <c r="G5" s="162" t="s">
        <v>230</v>
      </c>
      <c r="H5" s="235">
        <v>999.6</v>
      </c>
      <c r="I5" s="110"/>
      <c r="J5" s="234" t="s">
        <v>107</v>
      </c>
      <c r="K5" s="163">
        <v>2</v>
      </c>
      <c r="L5" s="132">
        <v>180</v>
      </c>
      <c r="M5" s="132">
        <v>32100</v>
      </c>
    </row>
    <row r="6" spans="1:13" ht="26.25" customHeight="1" x14ac:dyDescent="0.25">
      <c r="A6" s="129"/>
      <c r="B6" s="129"/>
      <c r="C6" s="130"/>
      <c r="D6" s="130"/>
      <c r="E6" s="110"/>
      <c r="F6" s="94"/>
      <c r="G6" s="94"/>
      <c r="H6" s="111"/>
      <c r="I6" s="110"/>
      <c r="J6" s="161"/>
      <c r="K6" s="163"/>
      <c r="L6" s="132"/>
      <c r="M6" s="132"/>
    </row>
    <row r="7" spans="1:13" ht="15.75" x14ac:dyDescent="0.25">
      <c r="A7" s="134"/>
      <c r="B7" s="131"/>
      <c r="C7" s="133"/>
      <c r="D7" s="133"/>
      <c r="F7" s="7"/>
      <c r="G7" s="9"/>
      <c r="H7" s="8"/>
      <c r="J7" s="161"/>
      <c r="K7" s="163"/>
      <c r="L7" s="132"/>
      <c r="M7" s="132"/>
    </row>
    <row r="8" spans="1:13" ht="15.75" x14ac:dyDescent="0.25">
      <c r="A8" s="7"/>
      <c r="B8" s="69"/>
      <c r="C8" s="70"/>
      <c r="D8" s="70"/>
      <c r="F8" s="7"/>
      <c r="G8" s="9"/>
      <c r="H8" s="8"/>
      <c r="J8" s="7"/>
      <c r="K8" s="10"/>
      <c r="L8" s="8"/>
      <c r="M8" s="8"/>
    </row>
    <row r="9" spans="1:13" ht="15.75" x14ac:dyDescent="0.25">
      <c r="A9" s="7"/>
      <c r="B9" s="69"/>
      <c r="C9" s="70"/>
      <c r="D9" s="70"/>
      <c r="F9" s="7"/>
      <c r="G9" s="9"/>
      <c r="H9" s="8"/>
      <c r="J9" s="7"/>
      <c r="K9" s="10"/>
      <c r="L9" s="8"/>
      <c r="M9" s="8"/>
    </row>
    <row r="10" spans="1:13" ht="15.75" x14ac:dyDescent="0.25">
      <c r="A10" s="7"/>
      <c r="B10" s="69"/>
      <c r="C10" s="70"/>
      <c r="D10" s="70"/>
      <c r="F10" s="7"/>
      <c r="G10" s="9"/>
      <c r="H10" s="8"/>
      <c r="J10" s="7"/>
      <c r="K10" s="10"/>
      <c r="L10" s="8"/>
      <c r="M10" s="8"/>
    </row>
    <row r="11" spans="1:13" ht="15.75" x14ac:dyDescent="0.25">
      <c r="A11" s="7"/>
      <c r="B11" s="69"/>
      <c r="C11" s="70"/>
      <c r="D11" s="70"/>
      <c r="F11" s="7"/>
      <c r="G11" s="9"/>
      <c r="H11" s="8"/>
      <c r="J11" s="7"/>
      <c r="K11" s="10"/>
      <c r="L11" s="8"/>
      <c r="M11" s="8"/>
    </row>
    <row r="12" spans="1:13" ht="15.75" x14ac:dyDescent="0.25">
      <c r="A12" s="7"/>
      <c r="B12" s="69"/>
      <c r="C12" s="70"/>
      <c r="D12" s="70"/>
      <c r="F12" s="7"/>
      <c r="G12" s="9"/>
      <c r="H12" s="8"/>
      <c r="J12" s="7"/>
      <c r="K12" s="10"/>
      <c r="L12" s="8"/>
      <c r="M12" s="8"/>
    </row>
    <row r="13" spans="1:13" ht="15.75" x14ac:dyDescent="0.25">
      <c r="A13" s="7"/>
      <c r="B13" s="69"/>
      <c r="C13" s="70"/>
      <c r="D13" s="70"/>
      <c r="F13" s="7"/>
      <c r="G13" s="9"/>
      <c r="H13" s="8"/>
      <c r="J13" s="7"/>
      <c r="K13" s="10"/>
      <c r="L13" s="8"/>
      <c r="M13" s="8"/>
    </row>
    <row r="14" spans="1:13" ht="15.75" x14ac:dyDescent="0.25">
      <c r="F14" s="7"/>
      <c r="G14" s="9"/>
      <c r="H14" s="8"/>
    </row>
    <row r="16" spans="1:13" x14ac:dyDescent="0.25">
      <c r="A16" s="311" t="s">
        <v>133</v>
      </c>
      <c r="B16" s="312"/>
      <c r="C16" s="312"/>
      <c r="D16" s="313"/>
      <c r="E16" s="46"/>
      <c r="F16" s="46"/>
      <c r="G16" s="46"/>
      <c r="H16" s="46"/>
    </row>
    <row r="17" spans="1:4" ht="15" customHeight="1" x14ac:dyDescent="0.25">
      <c r="A17" s="314"/>
      <c r="B17" s="315"/>
      <c r="C17" s="315"/>
      <c r="D17" s="316"/>
    </row>
    <row r="18" spans="1:4" ht="15" customHeight="1" x14ac:dyDescent="0.25">
      <c r="A18" s="237" t="s">
        <v>126</v>
      </c>
      <c r="B18" s="237" t="s">
        <v>127</v>
      </c>
      <c r="C18" s="237" t="s">
        <v>128</v>
      </c>
      <c r="D18" s="237" t="s">
        <v>134</v>
      </c>
    </row>
    <row r="19" spans="1:4" x14ac:dyDescent="0.25">
      <c r="A19" s="234" t="s">
        <v>98</v>
      </c>
      <c r="B19" s="236">
        <v>1</v>
      </c>
      <c r="C19" s="235">
        <v>6474.08</v>
      </c>
      <c r="D19" s="235">
        <v>30530</v>
      </c>
    </row>
    <row r="20" spans="1:4" ht="15.75" x14ac:dyDescent="0.25">
      <c r="A20" s="7"/>
      <c r="B20" s="11"/>
      <c r="C20" s="8"/>
      <c r="D20" s="8"/>
    </row>
    <row r="21" spans="1:4" ht="15.75" x14ac:dyDescent="0.25">
      <c r="A21" s="7"/>
      <c r="B21" s="11"/>
      <c r="C21" s="8"/>
      <c r="D21" s="8"/>
    </row>
    <row r="22" spans="1:4" ht="15.75" x14ac:dyDescent="0.25">
      <c r="A22" s="7"/>
      <c r="B22" s="11"/>
      <c r="C22" s="8"/>
      <c r="D22" s="8"/>
    </row>
    <row r="23" spans="1:4" ht="15.75" x14ac:dyDescent="0.25">
      <c r="A23" s="7"/>
      <c r="B23" s="11"/>
      <c r="C23" s="8"/>
      <c r="D23" s="8"/>
    </row>
    <row r="24" spans="1:4" ht="15.75" x14ac:dyDescent="0.25">
      <c r="A24" s="7"/>
      <c r="B24" s="11"/>
      <c r="C24" s="8"/>
      <c r="D24" s="8"/>
    </row>
    <row r="25" spans="1:4" ht="15.75" x14ac:dyDescent="0.25">
      <c r="A25" s="7"/>
      <c r="B25" s="11"/>
      <c r="C25" s="8"/>
      <c r="D25" s="8"/>
    </row>
    <row r="26" spans="1:4" ht="15.75" x14ac:dyDescent="0.25">
      <c r="A26" s="7"/>
      <c r="B26" s="11"/>
      <c r="C26" s="8"/>
      <c r="D26" s="8"/>
    </row>
    <row r="27" spans="1:4" ht="15.75" x14ac:dyDescent="0.25">
      <c r="A27" s="7"/>
      <c r="B27" s="11"/>
      <c r="C27" s="8"/>
      <c r="D27" s="8"/>
    </row>
  </sheetData>
  <mergeCells count="5">
    <mergeCell ref="A16:D17"/>
    <mergeCell ref="A1:J1"/>
    <mergeCell ref="A2:D3"/>
    <mergeCell ref="F2:H3"/>
    <mergeCell ref="J2:M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MUHAKEMAT</vt:lpstr>
      <vt:lpstr>MUHASEBE 1</vt:lpstr>
      <vt:lpstr>MUHASEBE 2</vt:lpstr>
      <vt:lpstr>MUHASEBE 3</vt:lpstr>
      <vt:lpstr>MUHASEBE 4</vt:lpstr>
      <vt:lpstr>MUHASEBE 5</vt:lpstr>
      <vt:lpstr>MİLLİ EMLAK 1</vt:lpstr>
      <vt:lpstr>MİLLİ EMLAK 2</vt:lpstr>
      <vt:lpstr>MİLLİ EMLAK 3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Yıldız YÜKSEL SOYKAN</cp:lastModifiedBy>
  <cp:lastPrinted>2017-10-18T11:25:57Z</cp:lastPrinted>
  <dcterms:created xsi:type="dcterms:W3CDTF">2015-02-24T08:27:46Z</dcterms:created>
  <dcterms:modified xsi:type="dcterms:W3CDTF">2018-02-12T09:00:07Z</dcterms:modified>
</cp:coreProperties>
</file>