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80" windowWidth="9600" windowHeight="4065" tabRatio="822"/>
  </bookViews>
  <sheets>
    <sheet name="MUHAKEMAT" sheetId="1" r:id="rId1"/>
    <sheet name="MUHASEBE 1" sheetId="2" r:id="rId2"/>
    <sheet name="MUHASEBE 2" sheetId="3" r:id="rId3"/>
    <sheet name="MUHASEBE 3" sheetId="4" r:id="rId4"/>
    <sheet name="MUHASEBE 4" sheetId="5" r:id="rId5"/>
    <sheet name="MUHASEBE 5" sheetId="6" r:id="rId6"/>
    <sheet name="PERSONEL 2" sheetId="11" state="hidden" r:id="rId7"/>
    <sheet name="PERSONEL" sheetId="13" r:id="rId8"/>
    <sheet name="Sayfa1" sheetId="14" r:id="rId9"/>
  </sheets>
  <calcPr calcId="145621"/>
</workbook>
</file>

<file path=xl/calcChain.xml><?xml version="1.0" encoding="utf-8"?>
<calcChain xmlns="http://schemas.openxmlformats.org/spreadsheetml/2006/main">
  <c r="D17" i="3" l="1"/>
  <c r="D7" i="3"/>
  <c r="D13" i="3"/>
  <c r="D12" i="3"/>
  <c r="D19" i="3"/>
  <c r="D18" i="3"/>
  <c r="D11" i="3"/>
  <c r="D22" i="3"/>
  <c r="D16" i="3"/>
  <c r="D14" i="3"/>
  <c r="D15" i="3"/>
  <c r="D10" i="3"/>
  <c r="D21" i="3"/>
  <c r="D6" i="3"/>
  <c r="D9" i="3"/>
  <c r="D20" i="3"/>
  <c r="D8" i="3"/>
  <c r="C9" i="2"/>
  <c r="E21" i="4"/>
  <c r="G13" i="4"/>
  <c r="H4" i="1"/>
  <c r="H3" i="1"/>
  <c r="K13" i="6"/>
  <c r="J13" i="6"/>
  <c r="I13" i="6"/>
  <c r="H13" i="6"/>
  <c r="G13" i="6"/>
  <c r="K12" i="6"/>
  <c r="J12" i="6"/>
  <c r="I12" i="6"/>
  <c r="H12" i="6"/>
  <c r="G12" i="6"/>
  <c r="C19" i="1"/>
  <c r="D19" i="1"/>
  <c r="E19" i="1"/>
  <c r="F19" i="1"/>
  <c r="G19" i="1"/>
  <c r="H19" i="1"/>
  <c r="I19" i="1"/>
  <c r="J19" i="1"/>
  <c r="K19" i="1"/>
  <c r="L19" i="1"/>
  <c r="M19" i="1"/>
  <c r="N19" i="1"/>
  <c r="B19" i="1"/>
  <c r="K14" i="6" l="1"/>
  <c r="B9" i="2"/>
  <c r="K4" i="1" l="1"/>
  <c r="K3" i="1"/>
  <c r="D13" i="6" l="1"/>
  <c r="C13" i="6"/>
  <c r="D12" i="6"/>
  <c r="C12" i="6"/>
  <c r="I8" i="2"/>
  <c r="I9" i="2"/>
  <c r="I7" i="2"/>
  <c r="D8" i="2"/>
  <c r="D7" i="2"/>
  <c r="D6" i="2"/>
  <c r="O18" i="1"/>
  <c r="O17" i="1"/>
  <c r="O15" i="1"/>
  <c r="O14" i="1"/>
  <c r="O13" i="1"/>
  <c r="O12" i="1"/>
  <c r="O11" i="1"/>
  <c r="O10" i="1"/>
  <c r="O9" i="1"/>
  <c r="O16" i="1"/>
  <c r="D9" i="2" l="1"/>
  <c r="O19" i="1"/>
  <c r="K11" i="6"/>
  <c r="J11" i="6"/>
  <c r="I11" i="6"/>
  <c r="H11" i="6"/>
  <c r="G11" i="6"/>
  <c r="L10" i="6"/>
  <c r="L9" i="6"/>
  <c r="L7" i="6"/>
  <c r="L6" i="6"/>
  <c r="D11" i="6"/>
  <c r="C11" i="6"/>
  <c r="E10" i="6"/>
  <c r="E9" i="6"/>
  <c r="E7" i="6"/>
  <c r="F22" i="5"/>
  <c r="E22" i="5"/>
  <c r="C22" i="5"/>
  <c r="B22" i="5"/>
  <c r="G7" i="5"/>
  <c r="D7" i="5"/>
  <c r="G19" i="5"/>
  <c r="D19" i="5"/>
  <c r="G9" i="5"/>
  <c r="D9" i="5"/>
  <c r="G5" i="5"/>
  <c r="D5" i="5"/>
  <c r="G20" i="5"/>
  <c r="D20" i="5"/>
  <c r="G10" i="5"/>
  <c r="D10" i="5"/>
  <c r="G15" i="5"/>
  <c r="D15" i="5"/>
  <c r="G14" i="5"/>
  <c r="D14" i="5"/>
  <c r="G16" i="5"/>
  <c r="D16" i="5"/>
  <c r="G21" i="5"/>
  <c r="D21" i="5"/>
  <c r="G11" i="5"/>
  <c r="D11" i="5"/>
  <c r="G17" i="5"/>
  <c r="D17" i="5"/>
  <c r="G18" i="5"/>
  <c r="D18" i="5"/>
  <c r="G12" i="5"/>
  <c r="D12" i="5"/>
  <c r="G13" i="5"/>
  <c r="D13" i="5"/>
  <c r="G6" i="5"/>
  <c r="D6" i="5"/>
  <c r="G8" i="5"/>
  <c r="D8" i="5"/>
  <c r="G12" i="4"/>
  <c r="G11" i="4"/>
  <c r="G17" i="4"/>
  <c r="G16" i="4"/>
  <c r="G10" i="4"/>
  <c r="G20" i="4"/>
  <c r="G15" i="4"/>
  <c r="G14" i="4"/>
  <c r="G9" i="4"/>
  <c r="G19" i="4"/>
  <c r="G4" i="4"/>
  <c r="G8" i="4"/>
  <c r="G18" i="4"/>
  <c r="G6" i="4"/>
  <c r="F21" i="4"/>
  <c r="C21" i="4"/>
  <c r="B21" i="4"/>
  <c r="D6" i="4"/>
  <c r="D18" i="4"/>
  <c r="D8" i="4"/>
  <c r="D4" i="4"/>
  <c r="D19" i="4"/>
  <c r="D9" i="4"/>
  <c r="D14" i="4"/>
  <c r="D13" i="4"/>
  <c r="D15" i="4"/>
  <c r="D20" i="4"/>
  <c r="D10" i="4"/>
  <c r="D16" i="4"/>
  <c r="D17" i="4"/>
  <c r="D11" i="4"/>
  <c r="D12" i="4"/>
  <c r="G5" i="4"/>
  <c r="D5" i="4"/>
  <c r="G7" i="4"/>
  <c r="D7" i="4"/>
  <c r="C23" i="3"/>
  <c r="B23" i="3"/>
  <c r="L13" i="6" l="1"/>
  <c r="I14" i="6"/>
  <c r="E12" i="6"/>
  <c r="J14" i="6"/>
  <c r="D21" i="4"/>
  <c r="L12" i="6"/>
  <c r="L11" i="6"/>
  <c r="H14" i="6"/>
  <c r="G14" i="6"/>
  <c r="C14" i="6"/>
  <c r="E13" i="6"/>
  <c r="G22" i="5"/>
  <c r="D22" i="5"/>
  <c r="G21" i="4"/>
  <c r="D23" i="3"/>
  <c r="D14" i="6"/>
  <c r="E14" i="6" l="1"/>
  <c r="L14" i="6"/>
  <c r="E30" i="13" l="1"/>
  <c r="E28" i="13"/>
  <c r="E27" i="13"/>
  <c r="E29" i="13" l="1"/>
  <c r="E31" i="13" s="1"/>
</calcChain>
</file>

<file path=xl/sharedStrings.xml><?xml version="1.0" encoding="utf-8"?>
<sst xmlns="http://schemas.openxmlformats.org/spreadsheetml/2006/main" count="263" uniqueCount="169">
  <si>
    <t>DAVACI</t>
  </si>
  <si>
    <t>DAVALI</t>
  </si>
  <si>
    <t>TOPLAM</t>
  </si>
  <si>
    <t>HAZİNE LEHİNE</t>
  </si>
  <si>
    <t>HAZİNE ALEYHİNE</t>
  </si>
  <si>
    <t>Merkez ve İlçe Birimleri</t>
  </si>
  <si>
    <t>İLÇELER</t>
  </si>
  <si>
    <t>ASLİYE HUKUK</t>
  </si>
  <si>
    <t>SULH HUKUK</t>
  </si>
  <si>
    <t>KADASTRO</t>
  </si>
  <si>
    <t>AĞIR CEZA</t>
  </si>
  <si>
    <t>ASLİYE CEZA</t>
  </si>
  <si>
    <t>SULH CEZA</t>
  </si>
  <si>
    <t>VERGİ</t>
  </si>
  <si>
    <t>İDARE</t>
  </si>
  <si>
    <t>İCRA MÜD.</t>
  </si>
  <si>
    <t>MERKEZ</t>
  </si>
  <si>
    <t>AKYAZI</t>
  </si>
  <si>
    <t>FERİZLİ</t>
  </si>
  <si>
    <t>GEYVE</t>
  </si>
  <si>
    <t>HENDEK</t>
  </si>
  <si>
    <t>KARASU</t>
  </si>
  <si>
    <t>KAYNARCA</t>
  </si>
  <si>
    <t>KOCAALİ</t>
  </si>
  <si>
    <t>PAMUKOVA</t>
  </si>
  <si>
    <t>SAPANCA</t>
  </si>
  <si>
    <t xml:space="preserve"> </t>
  </si>
  <si>
    <t>BÜTÇE GİDERLERİNİN TÜRLERİNE GÖRE DAĞILIMI</t>
  </si>
  <si>
    <t>BÜTÇE GİDERLERİ</t>
  </si>
  <si>
    <t>HARCAMA TÜRÜ</t>
  </si>
  <si>
    <t>ORAN (%)</t>
  </si>
  <si>
    <t>CARİ HARCAMALAR</t>
  </si>
  <si>
    <t>YATIRIM HARCAMALARI</t>
  </si>
  <si>
    <t xml:space="preserve">TRANSFER HARCAMALARI </t>
  </si>
  <si>
    <t>TOPLAM HARCAMALAR</t>
  </si>
  <si>
    <t>Elektrik Giderleri</t>
  </si>
  <si>
    <t>Yakacak Giderleri</t>
  </si>
  <si>
    <t xml:space="preserve">Ulaştırma Giderleri </t>
  </si>
  <si>
    <t>MUHASEBE BİRİMİ ADI</t>
  </si>
  <si>
    <t>Akyazı Malmüdürlüğü</t>
  </si>
  <si>
    <t>Karapürçek Malmüdürlüğü</t>
  </si>
  <si>
    <t>Hendek Malmüdürlüğü</t>
  </si>
  <si>
    <t>Sapanca Malmüdürlüğü</t>
  </si>
  <si>
    <t>Pamukova Malmüdürlüğü</t>
  </si>
  <si>
    <t>Geyve Malmüdürlüğü</t>
  </si>
  <si>
    <t>Taraklı Malmüdürlüğü</t>
  </si>
  <si>
    <t>Kocaali Malmüdürlüğü</t>
  </si>
  <si>
    <t>Karasu Malmüdürlüğü</t>
  </si>
  <si>
    <t>Kaynarca Malmüdürlüğü</t>
  </si>
  <si>
    <t xml:space="preserve">Ferizli Malmüdürlüğü </t>
  </si>
  <si>
    <t>Söğütlü Malmüdürlüğü</t>
  </si>
  <si>
    <t>Adapazarı Malmüdürlüğü</t>
  </si>
  <si>
    <t>Erenler Malmüdürlüğü</t>
  </si>
  <si>
    <t>Serdivan Malmüdürlüğü</t>
  </si>
  <si>
    <t>Arifiye Malmüdürlüğü</t>
  </si>
  <si>
    <t>Muhasebe Müdürlüğü</t>
  </si>
  <si>
    <t>MUHASEBE BİRİMİ  ADI</t>
  </si>
  <si>
    <t>BÜTÇE GELİRLERİ</t>
  </si>
  <si>
    <t>GELİRLERİN GİDERLERİ KARŞILAMA ORANI (%)</t>
  </si>
  <si>
    <t>Deft.Muhasebe Müd.</t>
  </si>
  <si>
    <t>Karapürçek Malmüd.</t>
  </si>
  <si>
    <t>MAAŞ ÖDENEN PERSONEL VE YEVMİYE SAYILARI</t>
  </si>
  <si>
    <t>MUHASEBE BİRİMİNİN ADI</t>
  </si>
  <si>
    <t>MAAŞ ÖDENEN PERSONEL SAYISI</t>
  </si>
  <si>
    <t>YEVMİYE SAYISI</t>
  </si>
  <si>
    <t>ORAN</t>
  </si>
  <si>
    <t>(%)</t>
  </si>
  <si>
    <t>Deft. Muhasebe Müdürlüğü</t>
  </si>
  <si>
    <t>Saymanlık</t>
  </si>
  <si>
    <t>GELİR</t>
  </si>
  <si>
    <t>GİDER</t>
  </si>
  <si>
    <t>Tahakkuk</t>
  </si>
  <si>
    <t>Tahsilat</t>
  </si>
  <si>
    <t xml:space="preserve">Mal ve </t>
  </si>
  <si>
    <t>Ödenen</t>
  </si>
  <si>
    <t>Personele</t>
  </si>
  <si>
    <t>Hazineye</t>
  </si>
  <si>
    <t>Sermayeye</t>
  </si>
  <si>
    <t>Adı</t>
  </si>
  <si>
    <t>Dönem</t>
  </si>
  <si>
    <t xml:space="preserve">Oranı   </t>
  </si>
  <si>
    <t>Hizmet</t>
  </si>
  <si>
    <t>Vergi ve Fon</t>
  </si>
  <si>
    <t>Ödenen Döner</t>
  </si>
  <si>
    <t>Aktarılan</t>
  </si>
  <si>
    <t>Alımları</t>
  </si>
  <si>
    <t>Payları</t>
  </si>
  <si>
    <t>Serm.Payları</t>
  </si>
  <si>
    <t>Miktar</t>
  </si>
  <si>
    <t>Tutar</t>
  </si>
  <si>
    <t>Serm.Saym.</t>
  </si>
  <si>
    <t>Artış Or.</t>
  </si>
  <si>
    <t>Sakarya</t>
  </si>
  <si>
    <t>Üniv. Dön.</t>
  </si>
  <si>
    <t>BİRİMLER</t>
  </si>
  <si>
    <t>VALİLİK ATAMALI</t>
  </si>
  <si>
    <t>BAKANLIK ATAMALI</t>
  </si>
  <si>
    <t>DOLU</t>
  </si>
  <si>
    <t>BOŞ</t>
  </si>
  <si>
    <t>MUHAKEMAT</t>
  </si>
  <si>
    <t>MUHASEBE</t>
  </si>
  <si>
    <t>MİLLİ EMLAK</t>
  </si>
  <si>
    <t>PERSONEL</t>
  </si>
  <si>
    <t>TARAKLI</t>
  </si>
  <si>
    <t>SÖĞÜTLÜ</t>
  </si>
  <si>
    <t>KARAPÜRÇEK</t>
  </si>
  <si>
    <t>ADAPAZARI</t>
  </si>
  <si>
    <t>ARİFİYE</t>
  </si>
  <si>
    <t>ERENLER</t>
  </si>
  <si>
    <t>SERDİVAN</t>
  </si>
  <si>
    <t>DOLU BAKANLIK ATAMALI</t>
  </si>
  <si>
    <t>TOPLAM DOLU KADRO</t>
  </si>
  <si>
    <t>TOPLAM BOŞ KADRO</t>
  </si>
  <si>
    <t xml:space="preserve">TAHSİSLİ KADRO </t>
  </si>
  <si>
    <t>UNVAN BAZINDA PERSONEL DURUMU</t>
  </si>
  <si>
    <t>UNVANLAR</t>
  </si>
  <si>
    <t xml:space="preserve">PERSONEL </t>
  </si>
  <si>
    <t>DEFTERDAR</t>
  </si>
  <si>
    <t> 1</t>
  </si>
  <si>
    <t>DEFTERDAR YARIMCISI</t>
  </si>
  <si>
    <t>MÜDÜR</t>
  </si>
  <si>
    <t> 13</t>
  </si>
  <si>
    <t>MÜDÜR YARDIMCISI</t>
  </si>
  <si>
    <t> 3</t>
  </si>
  <si>
    <t> 9</t>
  </si>
  <si>
    <t>MÜŞ.HAZİNE AVUKATI</t>
  </si>
  <si>
    <t>HAZİNE AVUKATI</t>
  </si>
  <si>
    <t> 6</t>
  </si>
  <si>
    <t>DEFTERDARLIK UZMANI (DY)</t>
  </si>
  <si>
    <t>DEFTERDARLIK UZMANI</t>
  </si>
  <si>
    <t> 5</t>
  </si>
  <si>
    <t>DEFT.UZMAN YARDIMCISI</t>
  </si>
  <si>
    <t>MÜHENDİS</t>
  </si>
  <si>
    <t>ARAŞTIRMACI</t>
  </si>
  <si>
    <t>ŞEF</t>
  </si>
  <si>
    <t> 4</t>
  </si>
  <si>
    <t> 7</t>
  </si>
  <si>
    <t>V.H.K.İ</t>
  </si>
  <si>
    <t> 65</t>
  </si>
  <si>
    <t>MEMUR</t>
  </si>
  <si>
    <t>PROGRAMCI</t>
  </si>
  <si>
    <t>TEKNİSYEN</t>
  </si>
  <si>
    <t>VEZNEDAR</t>
  </si>
  <si>
    <t>ŞOFÖR</t>
  </si>
  <si>
    <t>HİZMETLİ</t>
  </si>
  <si>
    <t>BEKÇİ</t>
  </si>
  <si>
    <t>KALORİFERCİ</t>
  </si>
  <si>
    <t>SÖZLEŞMELİ PERSONEL</t>
  </si>
  <si>
    <t>GENEL TOPLAM</t>
  </si>
  <si>
    <t>Ferizli Malmüdürlüğü</t>
  </si>
  <si>
    <t>DOLU VALİLİK ATAMALI</t>
  </si>
  <si>
    <t>ÇOCUK MAH.</t>
  </si>
  <si>
    <t>İCRA MAHK.</t>
  </si>
  <si>
    <t>AİLE
 MAHK.</t>
  </si>
  <si>
    <t>İŞ MAHK.</t>
  </si>
  <si>
    <t xml:space="preserve">                             CARİ HARCAMALAR</t>
  </si>
  <si>
    <t xml:space="preserve">                                         DÖNER SERMAYE İŞLEMLERİ</t>
  </si>
  <si>
    <t xml:space="preserve">                                                                HAZİNE DAVALARI  VE SONUÇLANAN DAVA VE İCRA SAYISI</t>
  </si>
  <si>
    <t xml:space="preserve">          BÜTÇE GİDERLERİNİN BİRİMLERE GÖRE DAĞILIMI</t>
  </si>
  <si>
    <t xml:space="preserve">                    DOLU BOŞ KADRO DURUMU</t>
  </si>
  <si>
    <t>UZMNLK KOOR.</t>
  </si>
  <si>
    <t>Tahs./Tah.</t>
  </si>
  <si>
    <t>Sakarya Uy.Bil.</t>
  </si>
  <si>
    <t>AĞUSTOS2018</t>
  </si>
  <si>
    <t>AĞUSTOS 2019</t>
  </si>
  <si>
    <t xml:space="preserve">MERKEZ VE BAĞLI İLÇELERDE HAZİNE İLE İLGİLİ DAVALARIN MAHKEMELERE GÖRE DAĞILIMI (AĞUSTOS 2019 )
</t>
  </si>
  <si>
    <t>AĞUSTOS 2018</t>
  </si>
  <si>
    <t>GELİRLERİN GİDERLERİ KARŞILAMA VE İL TOPLAM GELİRİ İÇİNDEKİ ORANI (AĞUSTOS 2018 -AĞUSTOS 2019)</t>
  </si>
  <si>
    <t>AĞUSTOS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</si>
</sst>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41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rgb="FF002060"/>
      <name val="Times New Roman"/>
      <family val="1"/>
      <charset val="162"/>
    </font>
    <font>
      <b/>
      <sz val="12"/>
      <color rgb="FF002060"/>
      <name val="Times New Roman"/>
      <family val="1"/>
      <charset val="162"/>
    </font>
    <font>
      <b/>
      <sz val="11"/>
      <color rgb="FF002060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b/>
      <sz val="11"/>
      <color rgb="FF002060"/>
      <name val="Calibri"/>
      <family val="2"/>
      <charset val="162"/>
    </font>
    <font>
      <b/>
      <sz val="11"/>
      <color rgb="FF7030A0"/>
      <name val="Calibri"/>
      <family val="2"/>
      <charset val="162"/>
    </font>
    <font>
      <sz val="11"/>
      <name val="Times New Roman"/>
      <family val="1"/>
      <charset val="162"/>
    </font>
    <font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Calibri"/>
      <family val="2"/>
      <charset val="162"/>
    </font>
    <font>
      <b/>
      <sz val="12"/>
      <color rgb="FF000080"/>
      <name val="Times New Roman"/>
      <family val="1"/>
      <charset val="162"/>
    </font>
    <font>
      <sz val="12"/>
      <color rgb="FF002060"/>
      <name val="Times New Roman"/>
      <family val="1"/>
      <charset val="162"/>
    </font>
    <font>
      <b/>
      <sz val="12"/>
      <color rgb="FF7030A0"/>
      <name val="Times New Roman"/>
      <family val="1"/>
      <charset val="162"/>
    </font>
    <font>
      <sz val="12"/>
      <name val="Times New Roman"/>
      <family val="1"/>
    </font>
    <font>
      <sz val="12"/>
      <color rgb="FF7030A0"/>
      <name val="Times New Roman"/>
      <family val="1"/>
      <charset val="162"/>
    </font>
    <font>
      <sz val="11"/>
      <name val="Times New Roman"/>
      <family val="1"/>
    </font>
    <font>
      <sz val="12"/>
      <color rgb="FF292727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name val="Times New Roman"/>
      <family val="1"/>
    </font>
    <font>
      <sz val="12"/>
      <color rgb="FF000080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2"/>
      <color rgb="FF000080"/>
      <name val="Arial"/>
      <family val="2"/>
      <charset val="162"/>
    </font>
    <font>
      <b/>
      <sz val="11"/>
      <color rgb="FF000080"/>
      <name val="Times New Roman"/>
      <family val="1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Times New Roman"/>
      <family val="1"/>
    </font>
    <font>
      <b/>
      <sz val="12"/>
      <color rgb="FF292727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000080"/>
      </bottom>
      <diagonal/>
    </border>
    <border>
      <left style="medium">
        <color indexed="64"/>
      </left>
      <right style="thin">
        <color indexed="64"/>
      </right>
      <top style="medium">
        <color rgb="FF000080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37" fillId="0" borderId="0"/>
  </cellStyleXfs>
  <cellXfs count="223">
    <xf numFmtId="0" fontId="0" fillId="0" borderId="0" xfId="0"/>
    <xf numFmtId="0" fontId="2" fillId="0" borderId="4" xfId="0" applyFont="1" applyBorder="1" applyAlignment="1">
      <alignment vertical="center" wrapText="1"/>
    </xf>
    <xf numFmtId="0" fontId="8" fillId="0" borderId="0" xfId="0" applyFont="1"/>
    <xf numFmtId="0" fontId="10" fillId="0" borderId="0" xfId="0" applyFont="1" applyAlignment="1"/>
    <xf numFmtId="0" fontId="1" fillId="0" borderId="0" xfId="0" applyFont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Alignment="1"/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" fillId="2" borderId="0" xfId="0" applyFont="1" applyFill="1"/>
    <xf numFmtId="0" fontId="14" fillId="2" borderId="3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4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0" fillId="0" borderId="22" xfId="0" applyBorder="1"/>
    <xf numFmtId="0" fontId="0" fillId="0" borderId="0" xfId="0" applyBorder="1"/>
    <xf numFmtId="0" fontId="15" fillId="0" borderId="1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49" fontId="21" fillId="3" borderId="2" xfId="0" applyNumberFormat="1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0" fontId="3" fillId="3" borderId="6" xfId="0" applyFont="1" applyFill="1" applyBorder="1" applyAlignment="1">
      <alignment vertical="center"/>
    </xf>
    <xf numFmtId="4" fontId="0" fillId="0" borderId="0" xfId="0" applyNumberFormat="1"/>
    <xf numFmtId="4" fontId="1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3" borderId="14" xfId="0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3" fontId="0" fillId="0" borderId="0" xfId="0" applyNumberFormat="1"/>
    <xf numFmtId="0" fontId="4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vertical="center"/>
    </xf>
    <xf numFmtId="0" fontId="7" fillId="3" borderId="28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2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4" fillId="0" borderId="14" xfId="0" applyFont="1" applyBorder="1" applyAlignment="1">
      <alignment horizontal="center" vertical="center"/>
    </xf>
    <xf numFmtId="4" fontId="19" fillId="0" borderId="18" xfId="0" applyNumberFormat="1" applyFont="1" applyFill="1" applyBorder="1" applyAlignment="1">
      <alignment vertical="center"/>
    </xf>
    <xf numFmtId="0" fontId="33" fillId="0" borderId="15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26" fillId="2" borderId="23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0" fontId="22" fillId="3" borderId="30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0" fillId="3" borderId="44" xfId="0" applyFont="1" applyFill="1" applyBorder="1" applyAlignment="1">
      <alignment horizontal="center" vertical="center" wrapText="1"/>
    </xf>
    <xf numFmtId="4" fontId="27" fillId="0" borderId="18" xfId="0" applyNumberFormat="1" applyFont="1" applyBorder="1" applyAlignment="1">
      <alignment horizontal="center" vertical="center" wrapText="1"/>
    </xf>
    <xf numFmtId="4" fontId="21" fillId="3" borderId="24" xfId="0" applyNumberFormat="1" applyFont="1" applyFill="1" applyBorder="1" applyAlignment="1">
      <alignment horizontal="center" vertical="center"/>
    </xf>
    <xf numFmtId="4" fontId="21" fillId="3" borderId="27" xfId="0" applyNumberFormat="1" applyFont="1" applyFill="1" applyBorder="1" applyAlignment="1">
      <alignment horizontal="center" vertical="center"/>
    </xf>
    <xf numFmtId="164" fontId="21" fillId="3" borderId="40" xfId="0" applyNumberFormat="1" applyFont="1" applyFill="1" applyBorder="1" applyAlignment="1">
      <alignment horizontal="center" vertical="center"/>
    </xf>
    <xf numFmtId="4" fontId="32" fillId="3" borderId="40" xfId="0" applyNumberFormat="1" applyFont="1" applyFill="1" applyBorder="1" applyAlignment="1">
      <alignment horizontal="center" vertical="center"/>
    </xf>
    <xf numFmtId="4" fontId="39" fillId="3" borderId="25" xfId="0" applyNumberFormat="1" applyFont="1" applyFill="1" applyBorder="1" applyAlignment="1">
      <alignment horizontal="center" vertical="center"/>
    </xf>
    <xf numFmtId="4" fontId="27" fillId="3" borderId="25" xfId="0" applyNumberFormat="1" applyFont="1" applyFill="1" applyBorder="1" applyAlignment="1">
      <alignment horizontal="center" vertical="center"/>
    </xf>
    <xf numFmtId="4" fontId="39" fillId="3" borderId="18" xfId="0" applyNumberFormat="1" applyFont="1" applyFill="1" applyBorder="1" applyAlignment="1">
      <alignment horizontal="center" vertical="center"/>
    </xf>
    <xf numFmtId="4" fontId="39" fillId="3" borderId="40" xfId="0" applyNumberFormat="1" applyFont="1" applyFill="1" applyBorder="1" applyAlignment="1">
      <alignment horizontal="center" vertical="center"/>
    </xf>
    <xf numFmtId="4" fontId="39" fillId="3" borderId="26" xfId="0" applyNumberFormat="1" applyFont="1" applyFill="1" applyBorder="1" applyAlignment="1">
      <alignment horizontal="center" vertical="center"/>
    </xf>
    <xf numFmtId="4" fontId="22" fillId="0" borderId="46" xfId="0" applyNumberFormat="1" applyFont="1" applyFill="1" applyBorder="1" applyAlignment="1">
      <alignment horizontal="center" vertical="center"/>
    </xf>
    <xf numFmtId="4" fontId="19" fillId="0" borderId="40" xfId="0" applyNumberFormat="1" applyFont="1" applyFill="1" applyBorder="1" applyAlignment="1">
      <alignment horizontal="center" vertical="center"/>
    </xf>
    <xf numFmtId="4" fontId="19" fillId="0" borderId="27" xfId="0" applyNumberFormat="1" applyFont="1" applyFill="1" applyBorder="1" applyAlignment="1">
      <alignment horizontal="center" vertical="center"/>
    </xf>
    <xf numFmtId="4" fontId="19" fillId="0" borderId="40" xfId="0" applyNumberFormat="1" applyFont="1" applyBorder="1" applyAlignment="1">
      <alignment horizontal="center" vertical="center"/>
    </xf>
    <xf numFmtId="4" fontId="19" fillId="0" borderId="27" xfId="0" applyNumberFormat="1" applyFont="1" applyBorder="1" applyAlignment="1">
      <alignment horizontal="center" vertical="center"/>
    </xf>
    <xf numFmtId="4" fontId="22" fillId="0" borderId="30" xfId="0" applyNumberFormat="1" applyFont="1" applyFill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 vertical="center"/>
    </xf>
    <xf numFmtId="4" fontId="22" fillId="0" borderId="49" xfId="0" applyNumberFormat="1" applyFont="1" applyBorder="1" applyAlignment="1">
      <alignment horizontal="center" vertical="center"/>
    </xf>
    <xf numFmtId="4" fontId="19" fillId="3" borderId="40" xfId="0" applyNumberFormat="1" applyFont="1" applyFill="1" applyBorder="1" applyAlignment="1">
      <alignment horizontal="center" vertical="center"/>
    </xf>
    <xf numFmtId="4" fontId="19" fillId="3" borderId="27" xfId="0" applyNumberFormat="1" applyFont="1" applyFill="1" applyBorder="1" applyAlignment="1">
      <alignment horizontal="center" vertical="center"/>
    </xf>
    <xf numFmtId="4" fontId="22" fillId="3" borderId="3" xfId="0" applyNumberFormat="1" applyFont="1" applyFill="1" applyBorder="1" applyAlignment="1">
      <alignment horizontal="center" vertical="center"/>
    </xf>
    <xf numFmtId="4" fontId="22" fillId="3" borderId="21" xfId="0" applyNumberFormat="1" applyFont="1" applyFill="1" applyBorder="1" applyAlignment="1">
      <alignment horizontal="center" vertical="center" wrapText="1"/>
    </xf>
    <xf numFmtId="4" fontId="22" fillId="3" borderId="18" xfId="0" applyNumberFormat="1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1" fontId="37" fillId="0" borderId="18" xfId="0" applyNumberFormat="1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4" fontId="19" fillId="0" borderId="21" xfId="0" applyNumberFormat="1" applyFont="1" applyFill="1" applyBorder="1" applyAlignment="1">
      <alignment horizontal="right" vertical="center" wrapText="1"/>
    </xf>
    <xf numFmtId="4" fontId="29" fillId="0" borderId="18" xfId="0" applyNumberFormat="1" applyFont="1" applyBorder="1" applyAlignment="1">
      <alignment horizontal="right"/>
    </xf>
    <xf numFmtId="4" fontId="29" fillId="0" borderId="18" xfId="0" applyNumberFormat="1" applyFont="1" applyFill="1" applyBorder="1" applyAlignment="1">
      <alignment horizontal="right"/>
    </xf>
    <xf numFmtId="3" fontId="27" fillId="0" borderId="18" xfId="0" applyNumberFormat="1" applyFont="1" applyFill="1" applyBorder="1" applyAlignment="1">
      <alignment horizontal="right" vertical="center"/>
    </xf>
    <xf numFmtId="3" fontId="27" fillId="0" borderId="18" xfId="0" applyNumberFormat="1" applyFont="1" applyBorder="1" applyAlignment="1">
      <alignment horizontal="right" vertical="center"/>
    </xf>
    <xf numFmtId="3" fontId="27" fillId="0" borderId="18" xfId="0" applyNumberFormat="1" applyFont="1" applyBorder="1" applyAlignment="1">
      <alignment vertical="center"/>
    </xf>
    <xf numFmtId="3" fontId="27" fillId="0" borderId="18" xfId="0" applyNumberFormat="1" applyFont="1" applyBorder="1" applyAlignment="1">
      <alignment horizontal="right" vertical="center" wrapText="1"/>
    </xf>
    <xf numFmtId="3" fontId="27" fillId="0" borderId="18" xfId="0" applyNumberFormat="1" applyFont="1" applyFill="1" applyBorder="1" applyAlignment="1">
      <alignment horizontal="right" vertical="center" wrapText="1"/>
    </xf>
    <xf numFmtId="4" fontId="19" fillId="0" borderId="20" xfId="0" applyNumberFormat="1" applyFont="1" applyFill="1" applyBorder="1" applyAlignment="1">
      <alignment horizontal="right" vertical="center"/>
    </xf>
    <xf numFmtId="4" fontId="19" fillId="0" borderId="19" xfId="0" applyNumberFormat="1" applyFont="1" applyFill="1" applyBorder="1" applyAlignment="1">
      <alignment horizontal="right" vertical="center" wrapText="1"/>
    </xf>
    <xf numFmtId="4" fontId="19" fillId="0" borderId="45" xfId="0" applyNumberFormat="1" applyFont="1" applyFill="1" applyBorder="1" applyAlignment="1">
      <alignment horizontal="right" vertical="center"/>
    </xf>
    <xf numFmtId="4" fontId="22" fillId="0" borderId="18" xfId="0" applyNumberFormat="1" applyFont="1" applyFill="1" applyBorder="1" applyAlignment="1">
      <alignment horizontal="center" vertical="center" wrapText="1"/>
    </xf>
    <xf numFmtId="4" fontId="18" fillId="0" borderId="23" xfId="0" applyNumberFormat="1" applyFont="1" applyFill="1" applyBorder="1" applyAlignment="1">
      <alignment vertical="center"/>
    </xf>
    <xf numFmtId="4" fontId="19" fillId="0" borderId="47" xfId="0" applyNumberFormat="1" applyFont="1" applyBorder="1" applyAlignment="1">
      <alignment horizontal="right" vertical="center"/>
    </xf>
    <xf numFmtId="4" fontId="19" fillId="0" borderId="48" xfId="0" applyNumberFormat="1" applyFont="1" applyBorder="1" applyAlignment="1">
      <alignment horizontal="right" vertical="center"/>
    </xf>
    <xf numFmtId="4" fontId="19" fillId="0" borderId="18" xfId="0" applyNumberFormat="1" applyFont="1" applyBorder="1" applyAlignment="1">
      <alignment horizontal="right" vertical="center"/>
    </xf>
    <xf numFmtId="4" fontId="19" fillId="0" borderId="24" xfId="0" applyNumberFormat="1" applyFont="1" applyBorder="1" applyAlignment="1">
      <alignment horizontal="right" vertical="center"/>
    </xf>
    <xf numFmtId="0" fontId="22" fillId="0" borderId="7" xfId="0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2" fillId="3" borderId="18" xfId="0" applyFont="1" applyFill="1" applyBorder="1" applyAlignment="1">
      <alignment vertical="center"/>
    </xf>
    <xf numFmtId="0" fontId="38" fillId="3" borderId="18" xfId="0" applyFont="1" applyFill="1" applyBorder="1" applyAlignment="1">
      <alignment horizontal="center"/>
    </xf>
    <xf numFmtId="0" fontId="38" fillId="3" borderId="21" xfId="0" applyFont="1" applyFill="1" applyBorder="1" applyAlignment="1">
      <alignment horizontal="center"/>
    </xf>
    <xf numFmtId="0" fontId="38" fillId="3" borderId="50" xfId="0" applyFont="1" applyFill="1" applyBorder="1" applyAlignment="1">
      <alignment horizontal="center"/>
    </xf>
    <xf numFmtId="4" fontId="27" fillId="0" borderId="21" xfId="0" applyNumberFormat="1" applyFont="1" applyFill="1" applyBorder="1" applyAlignment="1">
      <alignment vertical="center" wrapText="1"/>
    </xf>
    <xf numFmtId="4" fontId="19" fillId="0" borderId="18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40" fillId="0" borderId="2" xfId="0" applyFont="1" applyBorder="1" applyAlignment="1">
      <alignment horizontal="center" vertical="center" wrapText="1"/>
    </xf>
    <xf numFmtId="4" fontId="27" fillId="0" borderId="21" xfId="0" applyNumberFormat="1" applyFont="1" applyFill="1" applyBorder="1" applyAlignment="1">
      <alignment horizontal="right" vertical="center" wrapText="1"/>
    </xf>
    <xf numFmtId="0" fontId="3" fillId="0" borderId="0" xfId="0" applyFont="1" applyAlignment="1"/>
    <xf numFmtId="0" fontId="37" fillId="0" borderId="18" xfId="0" applyFont="1" applyFill="1" applyBorder="1" applyAlignment="1">
      <alignment horizontal="center"/>
    </xf>
    <xf numFmtId="0" fontId="37" fillId="0" borderId="24" xfId="0" applyFont="1" applyFill="1" applyBorder="1" applyAlignment="1">
      <alignment horizontal="center"/>
    </xf>
    <xf numFmtId="4" fontId="18" fillId="0" borderId="47" xfId="0" applyNumberFormat="1" applyFont="1" applyBorder="1" applyAlignment="1">
      <alignment horizontal="right" vertical="center"/>
    </xf>
    <xf numFmtId="4" fontId="18" fillId="0" borderId="18" xfId="0" applyNumberFormat="1" applyFont="1" applyBorder="1" applyAlignment="1">
      <alignment horizontal="right" vertical="center"/>
    </xf>
    <xf numFmtId="0" fontId="38" fillId="0" borderId="18" xfId="0" applyFont="1" applyFill="1" applyBorder="1" applyAlignment="1">
      <alignment horizontal="center"/>
    </xf>
    <xf numFmtId="4" fontId="18" fillId="0" borderId="18" xfId="0" applyNumberFormat="1" applyFont="1" applyBorder="1" applyAlignment="1">
      <alignment horizontal="right"/>
    </xf>
    <xf numFmtId="4" fontId="21" fillId="0" borderId="1" xfId="0" applyNumberFormat="1" applyFont="1" applyBorder="1" applyAlignment="1">
      <alignment horizontal="center" vertical="center"/>
    </xf>
    <xf numFmtId="3" fontId="39" fillId="3" borderId="40" xfId="0" applyNumberFormat="1" applyFont="1" applyFill="1" applyBorder="1" applyAlignment="1">
      <alignment horizontal="right" vertical="center"/>
    </xf>
    <xf numFmtId="3" fontId="39" fillId="3" borderId="43" xfId="0" applyNumberFormat="1" applyFont="1" applyFill="1" applyBorder="1" applyAlignment="1">
      <alignment horizontal="right" vertical="center"/>
    </xf>
    <xf numFmtId="4" fontId="0" fillId="0" borderId="18" xfId="0" applyNumberFormat="1" applyBorder="1" applyAlignment="1">
      <alignment wrapText="1"/>
    </xf>
    <xf numFmtId="4" fontId="29" fillId="0" borderId="0" xfId="0" applyNumberFormat="1" applyFont="1" applyAlignment="1">
      <alignment horizontal="right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9" fillId="0" borderId="0" xfId="0" applyFont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3" borderId="6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/>
    </xf>
    <xf numFmtId="0" fontId="31" fillId="0" borderId="0" xfId="0" applyFont="1" applyAlignment="1"/>
    <xf numFmtId="0" fontId="5" fillId="3" borderId="16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9" fontId="6" fillId="3" borderId="14" xfId="0" applyNumberFormat="1" applyFont="1" applyFill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7"/>
  <sheetViews>
    <sheetView tabSelected="1" workbookViewId="0">
      <selection activeCell="A10" sqref="A10"/>
    </sheetView>
  </sheetViews>
  <sheetFormatPr defaultRowHeight="15" x14ac:dyDescent="0.25"/>
  <cols>
    <col min="1" max="2" width="13.5703125" customWidth="1"/>
    <col min="3" max="3" width="10.5703125" customWidth="1"/>
    <col min="4" max="4" width="11.85546875" customWidth="1"/>
    <col min="5" max="5" width="13" customWidth="1"/>
    <col min="6" max="6" width="14.140625" customWidth="1"/>
    <col min="7" max="7" width="12.85546875" customWidth="1"/>
    <col min="8" max="8" width="10.7109375" customWidth="1"/>
    <col min="9" max="9" width="10.42578125" customWidth="1"/>
    <col min="10" max="10" width="12.7109375" customWidth="1"/>
    <col min="11" max="11" width="12.28515625" customWidth="1"/>
    <col min="12" max="12" width="8.28515625" customWidth="1"/>
    <col min="13" max="13" width="12.42578125" customWidth="1"/>
    <col min="14" max="14" width="12.28515625" customWidth="1"/>
    <col min="15" max="15" width="11.42578125" customWidth="1"/>
  </cols>
  <sheetData>
    <row r="1" spans="1:15" ht="19.5" customHeight="1" thickBot="1" x14ac:dyDescent="0.3">
      <c r="A1" s="166" t="s">
        <v>157</v>
      </c>
      <c r="B1" s="166"/>
      <c r="C1" s="166"/>
      <c r="D1" s="166"/>
      <c r="E1" s="166"/>
      <c r="F1" s="166"/>
      <c r="G1" s="166"/>
      <c r="H1" s="166"/>
      <c r="I1" s="167"/>
      <c r="J1" s="167"/>
      <c r="K1" s="167"/>
    </row>
    <row r="2" spans="1:15" ht="44.25" customHeight="1" thickBot="1" x14ac:dyDescent="0.3">
      <c r="A2" s="22"/>
      <c r="B2" s="22"/>
      <c r="C2" s="22"/>
      <c r="D2" s="25"/>
      <c r="E2" s="26"/>
      <c r="F2" s="27" t="s">
        <v>0</v>
      </c>
      <c r="G2" s="27" t="s">
        <v>1</v>
      </c>
      <c r="H2" s="27" t="s">
        <v>2</v>
      </c>
      <c r="I2" s="27" t="s">
        <v>3</v>
      </c>
      <c r="J2" s="27" t="s">
        <v>4</v>
      </c>
      <c r="K2" s="27" t="s">
        <v>2</v>
      </c>
    </row>
    <row r="3" spans="1:15" ht="42" customHeight="1" thickBot="1" x14ac:dyDescent="0.3">
      <c r="D3" s="91" t="s">
        <v>163</v>
      </c>
      <c r="E3" s="1" t="s">
        <v>5</v>
      </c>
      <c r="F3" s="57">
        <v>3617</v>
      </c>
      <c r="G3" s="58">
        <v>3353</v>
      </c>
      <c r="H3" s="150">
        <f>SUM(F3:G3)</f>
        <v>6970</v>
      </c>
      <c r="I3" s="59">
        <v>10</v>
      </c>
      <c r="J3" s="59">
        <v>10</v>
      </c>
      <c r="K3" s="150">
        <f>SUM(I3:J3)</f>
        <v>20</v>
      </c>
    </row>
    <row r="4" spans="1:15" ht="42" customHeight="1" thickBot="1" x14ac:dyDescent="0.3">
      <c r="D4" s="91" t="s">
        <v>164</v>
      </c>
      <c r="E4" s="1" t="s">
        <v>5</v>
      </c>
      <c r="F4" s="60">
        <v>3245</v>
      </c>
      <c r="G4" s="59">
        <v>3572</v>
      </c>
      <c r="H4" s="150">
        <f>SUM(F4:G4)</f>
        <v>6817</v>
      </c>
      <c r="I4" s="59">
        <v>23</v>
      </c>
      <c r="J4" s="59">
        <v>5</v>
      </c>
      <c r="K4" s="150">
        <f>SUM(I4:J4)</f>
        <v>28</v>
      </c>
    </row>
    <row r="5" spans="1:15" ht="44.25" customHeight="1" x14ac:dyDescent="0.25"/>
    <row r="6" spans="1:15" ht="0.75" customHeight="1" x14ac:dyDescent="0.25"/>
    <row r="7" spans="1:15" ht="36.75" customHeight="1" thickBot="1" x14ac:dyDescent="0.3">
      <c r="A7" s="164" t="s">
        <v>165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</row>
    <row r="8" spans="1:15" ht="48" customHeight="1" x14ac:dyDescent="0.25">
      <c r="A8" s="61" t="s">
        <v>6</v>
      </c>
      <c r="B8" s="62" t="s">
        <v>7</v>
      </c>
      <c r="C8" s="62" t="s">
        <v>8</v>
      </c>
      <c r="D8" s="62" t="s">
        <v>153</v>
      </c>
      <c r="E8" s="62" t="s">
        <v>9</v>
      </c>
      <c r="F8" s="62" t="s">
        <v>10</v>
      </c>
      <c r="G8" s="62" t="s">
        <v>11</v>
      </c>
      <c r="H8" s="62" t="s">
        <v>12</v>
      </c>
      <c r="I8" s="62" t="s">
        <v>152</v>
      </c>
      <c r="J8" s="62" t="s">
        <v>154</v>
      </c>
      <c r="K8" s="62" t="s">
        <v>13</v>
      </c>
      <c r="L8" s="62" t="s">
        <v>14</v>
      </c>
      <c r="M8" s="63" t="s">
        <v>15</v>
      </c>
      <c r="N8" s="64" t="s">
        <v>151</v>
      </c>
      <c r="O8" s="94" t="s">
        <v>2</v>
      </c>
    </row>
    <row r="9" spans="1:15" ht="27" customHeight="1" x14ac:dyDescent="0.25">
      <c r="A9" s="65" t="s">
        <v>17</v>
      </c>
      <c r="B9" s="119"/>
      <c r="C9" s="119"/>
      <c r="D9" s="121"/>
      <c r="E9" s="119"/>
      <c r="F9" s="119"/>
      <c r="G9" s="119"/>
      <c r="H9" s="119"/>
      <c r="I9" s="119"/>
      <c r="J9" s="119"/>
      <c r="K9" s="119"/>
      <c r="L9" s="119"/>
      <c r="M9" s="120"/>
      <c r="N9" s="122"/>
      <c r="O9" s="145">
        <f t="shared" ref="O9:O18" si="0">SUM(B9:N9)</f>
        <v>0</v>
      </c>
    </row>
    <row r="10" spans="1:15" ht="21.75" customHeight="1" x14ac:dyDescent="0.25">
      <c r="A10" s="65" t="s">
        <v>18</v>
      </c>
      <c r="B10" s="119">
        <v>41</v>
      </c>
      <c r="C10" s="119">
        <v>50</v>
      </c>
      <c r="D10" s="119"/>
      <c r="E10" s="119"/>
      <c r="F10" s="119"/>
      <c r="G10" s="119">
        <v>15</v>
      </c>
      <c r="H10" s="119"/>
      <c r="I10" s="119"/>
      <c r="J10" s="119"/>
      <c r="K10" s="119"/>
      <c r="L10" s="119"/>
      <c r="M10" s="120"/>
      <c r="N10" s="122"/>
      <c r="O10" s="145">
        <f t="shared" si="0"/>
        <v>106</v>
      </c>
    </row>
    <row r="11" spans="1:15" ht="21.75" customHeight="1" x14ac:dyDescent="0.25">
      <c r="A11" s="65" t="s">
        <v>19</v>
      </c>
      <c r="B11" s="119">
        <v>189</v>
      </c>
      <c r="C11" s="119">
        <v>11</v>
      </c>
      <c r="D11" s="119"/>
      <c r="E11" s="119"/>
      <c r="F11" s="119"/>
      <c r="G11" s="119">
        <v>46</v>
      </c>
      <c r="H11" s="119">
        <v>1</v>
      </c>
      <c r="I11" s="119">
        <v>1</v>
      </c>
      <c r="J11" s="119"/>
      <c r="K11" s="119"/>
      <c r="L11" s="119"/>
      <c r="M11" s="120">
        <v>78</v>
      </c>
      <c r="N11" s="122"/>
      <c r="O11" s="145">
        <f t="shared" si="0"/>
        <v>326</v>
      </c>
    </row>
    <row r="12" spans="1:15" ht="21.75" customHeight="1" x14ac:dyDescent="0.25">
      <c r="A12" s="65" t="s">
        <v>20</v>
      </c>
      <c r="B12" s="119">
        <v>118</v>
      </c>
      <c r="C12" s="119">
        <v>5</v>
      </c>
      <c r="D12" s="119"/>
      <c r="E12" s="119"/>
      <c r="F12" s="119"/>
      <c r="G12" s="119">
        <v>30</v>
      </c>
      <c r="H12" s="119"/>
      <c r="I12" s="119"/>
      <c r="J12" s="119"/>
      <c r="K12" s="119"/>
      <c r="L12" s="119"/>
      <c r="M12" s="120">
        <v>37</v>
      </c>
      <c r="N12" s="122"/>
      <c r="O12" s="145">
        <f t="shared" si="0"/>
        <v>190</v>
      </c>
    </row>
    <row r="13" spans="1:15" ht="22.5" customHeight="1" x14ac:dyDescent="0.25">
      <c r="A13" s="65" t="s">
        <v>21</v>
      </c>
      <c r="B13" s="153">
        <v>637</v>
      </c>
      <c r="C13" s="153">
        <v>151</v>
      </c>
      <c r="D13" s="153"/>
      <c r="E13" s="153"/>
      <c r="F13" s="153"/>
      <c r="G13" s="153">
        <v>82</v>
      </c>
      <c r="H13" s="153"/>
      <c r="I13" s="153">
        <v>6</v>
      </c>
      <c r="J13" s="153"/>
      <c r="K13" s="153"/>
      <c r="L13" s="153"/>
      <c r="M13" s="154">
        <v>71</v>
      </c>
      <c r="N13" s="157"/>
      <c r="O13" s="145">
        <f t="shared" si="0"/>
        <v>947</v>
      </c>
    </row>
    <row r="14" spans="1:15" ht="22.5" customHeight="1" x14ac:dyDescent="0.25">
      <c r="A14" s="65" t="s">
        <v>22</v>
      </c>
      <c r="B14" s="119">
        <v>114</v>
      </c>
      <c r="C14" s="119">
        <v>9</v>
      </c>
      <c r="D14" s="119"/>
      <c r="E14" s="119"/>
      <c r="F14" s="119"/>
      <c r="G14" s="119">
        <v>7</v>
      </c>
      <c r="H14" s="119"/>
      <c r="I14" s="119"/>
      <c r="J14" s="119"/>
      <c r="K14" s="119"/>
      <c r="L14" s="119"/>
      <c r="M14" s="120"/>
      <c r="N14" s="122"/>
      <c r="O14" s="145">
        <f t="shared" si="0"/>
        <v>130</v>
      </c>
    </row>
    <row r="15" spans="1:15" ht="22.5" customHeight="1" x14ac:dyDescent="0.25">
      <c r="A15" s="65" t="s">
        <v>23</v>
      </c>
      <c r="B15" s="119">
        <v>281</v>
      </c>
      <c r="C15" s="119">
        <v>13</v>
      </c>
      <c r="D15" s="119"/>
      <c r="E15" s="119"/>
      <c r="F15" s="119"/>
      <c r="G15" s="119">
        <v>33</v>
      </c>
      <c r="H15" s="119"/>
      <c r="I15" s="119"/>
      <c r="J15" s="119"/>
      <c r="K15" s="119"/>
      <c r="L15" s="119"/>
      <c r="M15" s="120">
        <v>57</v>
      </c>
      <c r="N15" s="122"/>
      <c r="O15" s="145">
        <f t="shared" si="0"/>
        <v>384</v>
      </c>
    </row>
    <row r="16" spans="1:15" ht="21" customHeight="1" x14ac:dyDescent="0.25">
      <c r="A16" s="65" t="s">
        <v>16</v>
      </c>
      <c r="B16" s="119">
        <v>1169</v>
      </c>
      <c r="C16" s="119">
        <v>406</v>
      </c>
      <c r="D16" s="119">
        <v>20</v>
      </c>
      <c r="E16" s="119">
        <v>251</v>
      </c>
      <c r="F16" s="119">
        <v>496</v>
      </c>
      <c r="G16" s="119">
        <v>597</v>
      </c>
      <c r="H16" s="119">
        <v>6</v>
      </c>
      <c r="I16" s="119">
        <v>48</v>
      </c>
      <c r="J16" s="119">
        <v>165</v>
      </c>
      <c r="K16" s="119">
        <v>13</v>
      </c>
      <c r="L16" s="119">
        <v>194</v>
      </c>
      <c r="M16" s="120">
        <v>865</v>
      </c>
      <c r="N16" s="119">
        <v>7</v>
      </c>
      <c r="O16" s="145">
        <f t="shared" si="0"/>
        <v>4237</v>
      </c>
    </row>
    <row r="17" spans="1:15" ht="22.5" customHeight="1" x14ac:dyDescent="0.25">
      <c r="A17" s="65" t="s">
        <v>24</v>
      </c>
      <c r="B17" s="119">
        <v>76</v>
      </c>
      <c r="C17" s="119">
        <v>2</v>
      </c>
      <c r="D17" s="119"/>
      <c r="E17" s="119"/>
      <c r="F17" s="119"/>
      <c r="G17" s="119">
        <v>28</v>
      </c>
      <c r="H17" s="119"/>
      <c r="I17" s="119"/>
      <c r="J17" s="119"/>
      <c r="K17" s="119"/>
      <c r="L17" s="119"/>
      <c r="M17" s="120">
        <v>31</v>
      </c>
      <c r="N17" s="122"/>
      <c r="O17" s="145">
        <f t="shared" si="0"/>
        <v>137</v>
      </c>
    </row>
    <row r="18" spans="1:15" ht="21.75" customHeight="1" x14ac:dyDescent="0.25">
      <c r="A18" s="65" t="s">
        <v>25</v>
      </c>
      <c r="B18" s="119">
        <v>169</v>
      </c>
      <c r="C18" s="119">
        <v>39</v>
      </c>
      <c r="D18" s="119"/>
      <c r="E18" s="119">
        <v>5</v>
      </c>
      <c r="F18" s="119"/>
      <c r="G18" s="119">
        <v>63</v>
      </c>
      <c r="H18" s="119">
        <v>4</v>
      </c>
      <c r="I18" s="119">
        <v>16</v>
      </c>
      <c r="J18" s="119"/>
      <c r="K18" s="119"/>
      <c r="L18" s="119">
        <v>64</v>
      </c>
      <c r="M18" s="120"/>
      <c r="N18" s="122"/>
      <c r="O18" s="145">
        <f t="shared" si="0"/>
        <v>360</v>
      </c>
    </row>
    <row r="19" spans="1:15" ht="30.75" customHeight="1" x14ac:dyDescent="0.25">
      <c r="A19" s="142" t="s">
        <v>2</v>
      </c>
      <c r="B19" s="143">
        <f>SUM(B9:B18)</f>
        <v>2794</v>
      </c>
      <c r="C19" s="143">
        <f t="shared" ref="C19:N19" si="1">SUM(C9:C18)</f>
        <v>686</v>
      </c>
      <c r="D19" s="143">
        <f t="shared" si="1"/>
        <v>20</v>
      </c>
      <c r="E19" s="143">
        <f t="shared" si="1"/>
        <v>256</v>
      </c>
      <c r="F19" s="143">
        <f t="shared" si="1"/>
        <v>496</v>
      </c>
      <c r="G19" s="143">
        <f t="shared" si="1"/>
        <v>901</v>
      </c>
      <c r="H19" s="143">
        <f t="shared" si="1"/>
        <v>11</v>
      </c>
      <c r="I19" s="143">
        <f t="shared" si="1"/>
        <v>71</v>
      </c>
      <c r="J19" s="143">
        <f t="shared" si="1"/>
        <v>165</v>
      </c>
      <c r="K19" s="143">
        <f t="shared" si="1"/>
        <v>13</v>
      </c>
      <c r="L19" s="143">
        <f t="shared" si="1"/>
        <v>258</v>
      </c>
      <c r="M19" s="143">
        <f t="shared" si="1"/>
        <v>1139</v>
      </c>
      <c r="N19" s="143">
        <f t="shared" si="1"/>
        <v>7</v>
      </c>
      <c r="O19" s="144">
        <f t="shared" ref="O19" si="2">SUM(O8:O18)</f>
        <v>6817</v>
      </c>
    </row>
    <row r="27" spans="1:15" x14ac:dyDescent="0.25">
      <c r="D27" t="s">
        <v>26</v>
      </c>
    </row>
  </sheetData>
  <sortState ref="A9:O18">
    <sortCondition ref="A9"/>
  </sortState>
  <mergeCells count="2">
    <mergeCell ref="A7:O7"/>
    <mergeCell ref="A1:K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L13"/>
  <sheetViews>
    <sheetView workbookViewId="0">
      <selection activeCell="H10" sqref="H10"/>
    </sheetView>
  </sheetViews>
  <sheetFormatPr defaultRowHeight="15" x14ac:dyDescent="0.25"/>
  <cols>
    <col min="1" max="1" width="14.5703125" customWidth="1"/>
    <col min="2" max="2" width="17.42578125" customWidth="1"/>
    <col min="3" max="3" width="16.7109375" customWidth="1"/>
    <col min="4" max="4" width="11.5703125" customWidth="1"/>
    <col min="6" max="6" width="15.42578125" customWidth="1"/>
    <col min="7" max="8" width="13.85546875" customWidth="1"/>
    <col min="9" max="9" width="16.140625" customWidth="1"/>
  </cols>
  <sheetData>
    <row r="2" spans="1:12" x14ac:dyDescent="0.25">
      <c r="A2" s="168" t="s">
        <v>27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2" ht="15.75" x14ac:dyDescent="0.25">
      <c r="A3" s="169" t="s">
        <v>28</v>
      </c>
      <c r="B3" s="169"/>
      <c r="C3" s="169"/>
      <c r="D3" s="169"/>
      <c r="E3" s="3"/>
    </row>
    <row r="4" spans="1:12" ht="16.5" thickBot="1" x14ac:dyDescent="0.3">
      <c r="A4" s="66"/>
      <c r="B4" s="66"/>
      <c r="C4" s="66"/>
      <c r="D4" s="66"/>
      <c r="E4" s="3"/>
      <c r="F4" s="170" t="s">
        <v>155</v>
      </c>
      <c r="G4" s="171"/>
      <c r="H4" s="171"/>
      <c r="I4" s="171"/>
      <c r="J4" s="171"/>
      <c r="K4" s="171"/>
      <c r="L4" s="171"/>
    </row>
    <row r="5" spans="1:12" ht="26.25" thickBot="1" x14ac:dyDescent="0.3">
      <c r="A5" s="49" t="s">
        <v>29</v>
      </c>
      <c r="B5" s="32" t="s">
        <v>166</v>
      </c>
      <c r="C5" s="32" t="s">
        <v>164</v>
      </c>
      <c r="D5" s="33" t="s">
        <v>30</v>
      </c>
    </row>
    <row r="6" spans="1:12" ht="39" customHeight="1" thickBot="1" x14ac:dyDescent="0.3">
      <c r="A6" s="50" t="s">
        <v>31</v>
      </c>
      <c r="B6" s="151">
        <v>1501470153.1399996</v>
      </c>
      <c r="C6" s="151">
        <v>1965213662.72</v>
      </c>
      <c r="D6" s="95">
        <f>(C6-B6)/B6*100</f>
        <v>30.885962575425246</v>
      </c>
      <c r="F6" s="52" t="s">
        <v>29</v>
      </c>
      <c r="G6" s="32" t="s">
        <v>166</v>
      </c>
      <c r="H6" s="32" t="s">
        <v>164</v>
      </c>
      <c r="I6" s="33" t="s">
        <v>30</v>
      </c>
    </row>
    <row r="7" spans="1:12" ht="39" customHeight="1" thickBot="1" x14ac:dyDescent="0.3">
      <c r="A7" s="50" t="s">
        <v>32</v>
      </c>
      <c r="B7" s="146">
        <v>80660743.829999998</v>
      </c>
      <c r="C7" s="146">
        <v>72710879.920000002</v>
      </c>
      <c r="D7" s="147">
        <f>(C7-B7)/B7*100</f>
        <v>-9.8559268517967951</v>
      </c>
      <c r="F7" s="53" t="s">
        <v>35</v>
      </c>
      <c r="G7" s="69">
        <v>13297352.57</v>
      </c>
      <c r="H7" s="69">
        <v>19134754.149999999</v>
      </c>
      <c r="I7" s="134">
        <f>(H7-G7)/G7*100</f>
        <v>43.89897574927577</v>
      </c>
    </row>
    <row r="8" spans="1:12" ht="39" thickBot="1" x14ac:dyDescent="0.3">
      <c r="A8" s="50" t="s">
        <v>33</v>
      </c>
      <c r="B8" s="146">
        <v>64703313.479999989</v>
      </c>
      <c r="C8" s="146">
        <v>102478845.5</v>
      </c>
      <c r="D8" s="95">
        <f t="shared" ref="D8:D9" si="0">(C8-B8)/B8*100</f>
        <v>58.382685504470423</v>
      </c>
      <c r="F8" s="53" t="s">
        <v>36</v>
      </c>
      <c r="G8" s="69">
        <v>10650833.77</v>
      </c>
      <c r="H8" s="69">
        <v>15066172.6</v>
      </c>
      <c r="I8" s="134">
        <f t="shared" ref="I8:I9" si="1">(H8-G8)/G8*100</f>
        <v>41.45533509720714</v>
      </c>
    </row>
    <row r="9" spans="1:12" ht="51.75" customHeight="1" thickBot="1" x14ac:dyDescent="0.3">
      <c r="A9" s="51" t="s">
        <v>34</v>
      </c>
      <c r="B9" s="117">
        <f>SUM(B6:B8)</f>
        <v>1646834210.4499996</v>
      </c>
      <c r="C9" s="117">
        <f>SUM(C6:C8)</f>
        <v>2140403388.1400001</v>
      </c>
      <c r="D9" s="118">
        <f t="shared" si="0"/>
        <v>29.970787257032516</v>
      </c>
      <c r="F9" s="141" t="s">
        <v>37</v>
      </c>
      <c r="G9" s="69">
        <v>12107791.800000001</v>
      </c>
      <c r="H9" s="69">
        <v>11038410.83</v>
      </c>
      <c r="I9" s="134">
        <f t="shared" si="1"/>
        <v>-8.8321717755338405</v>
      </c>
    </row>
    <row r="10" spans="1:12" ht="38.25" customHeight="1" x14ac:dyDescent="0.25">
      <c r="B10" s="37"/>
      <c r="F10" s="46"/>
      <c r="G10" s="47"/>
      <c r="H10" s="48"/>
      <c r="I10" s="48"/>
    </row>
    <row r="11" spans="1:12" x14ac:dyDescent="0.25">
      <c r="G11" s="38"/>
      <c r="H11" s="39"/>
      <c r="I11" s="40"/>
      <c r="J11" s="22"/>
    </row>
    <row r="12" spans="1:12" x14ac:dyDescent="0.25">
      <c r="G12" s="38"/>
      <c r="H12" s="39"/>
      <c r="I12" s="40"/>
      <c r="J12" s="22"/>
    </row>
    <row r="13" spans="1:12" ht="15.75" x14ac:dyDescent="0.25">
      <c r="C13" s="2"/>
      <c r="G13" s="22"/>
      <c r="H13" s="22"/>
      <c r="I13" s="22"/>
      <c r="J13" s="22"/>
    </row>
  </sheetData>
  <mergeCells count="3">
    <mergeCell ref="A2:J2"/>
    <mergeCell ref="A3:D3"/>
    <mergeCell ref="F4:L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H23"/>
  <sheetViews>
    <sheetView topLeftCell="A4" workbookViewId="0">
      <selection activeCell="G13" sqref="G13"/>
    </sheetView>
  </sheetViews>
  <sheetFormatPr defaultRowHeight="15" x14ac:dyDescent="0.25"/>
  <cols>
    <col min="1" max="1" width="27.5703125" customWidth="1"/>
    <col min="2" max="2" width="17" customWidth="1"/>
    <col min="3" max="3" width="17.42578125" customWidth="1"/>
    <col min="4" max="4" width="11.42578125" customWidth="1"/>
    <col min="5" max="5" width="6.42578125" customWidth="1"/>
  </cols>
  <sheetData>
    <row r="2" spans="1:8" ht="15.75" x14ac:dyDescent="0.25">
      <c r="A2" s="172" t="s">
        <v>158</v>
      </c>
      <c r="B2" s="172"/>
      <c r="C2" s="172"/>
      <c r="D2" s="172"/>
      <c r="E2" s="172"/>
      <c r="F2" s="172"/>
      <c r="G2" s="172"/>
      <c r="H2" s="172"/>
    </row>
    <row r="3" spans="1:8" ht="16.5" thickBot="1" x14ac:dyDescent="0.3">
      <c r="A3" s="67"/>
      <c r="B3" s="67"/>
      <c r="C3" s="67"/>
      <c r="D3" s="67"/>
      <c r="E3" s="67"/>
      <c r="F3" s="67"/>
      <c r="G3" s="67"/>
      <c r="H3" s="67"/>
    </row>
    <row r="4" spans="1:8" x14ac:dyDescent="0.25">
      <c r="A4" s="173" t="s">
        <v>38</v>
      </c>
      <c r="B4" s="175" t="s">
        <v>166</v>
      </c>
      <c r="C4" s="175" t="s">
        <v>164</v>
      </c>
      <c r="D4" s="177" t="s">
        <v>30</v>
      </c>
      <c r="E4" s="4"/>
    </row>
    <row r="5" spans="1:8" ht="18" customHeight="1" thickBot="1" x14ac:dyDescent="0.3">
      <c r="A5" s="174"/>
      <c r="B5" s="176"/>
      <c r="C5" s="176"/>
      <c r="D5" s="178"/>
      <c r="E5" s="4"/>
    </row>
    <row r="6" spans="1:8" ht="23.25" customHeight="1" thickBot="1" x14ac:dyDescent="0.3">
      <c r="A6" s="54" t="s">
        <v>51</v>
      </c>
      <c r="B6" s="124">
        <v>217938257.80000001</v>
      </c>
      <c r="C6" s="124">
        <v>262529943.52000001</v>
      </c>
      <c r="D6" s="101">
        <f t="shared" ref="D6:D22" si="0">(C6-B6)/B6*100</f>
        <v>20.460696607440713</v>
      </c>
      <c r="E6" s="4"/>
    </row>
    <row r="7" spans="1:8" ht="23.25" customHeight="1" thickBot="1" x14ac:dyDescent="0.3">
      <c r="A7" s="54" t="s">
        <v>39</v>
      </c>
      <c r="B7" s="124">
        <v>80962291</v>
      </c>
      <c r="C7" s="124">
        <v>103693908.23</v>
      </c>
      <c r="D7" s="101">
        <f t="shared" si="0"/>
        <v>28.076795937012211</v>
      </c>
      <c r="E7" s="4"/>
    </row>
    <row r="8" spans="1:8" ht="23.25" customHeight="1" thickBot="1" x14ac:dyDescent="0.3">
      <c r="A8" s="54" t="s">
        <v>54</v>
      </c>
      <c r="B8" s="124">
        <v>47915059.200000003</v>
      </c>
      <c r="C8" s="163">
        <v>57865412.009999998</v>
      </c>
      <c r="D8" s="101">
        <f t="shared" si="0"/>
        <v>20.76665035196282</v>
      </c>
      <c r="E8" s="4"/>
    </row>
    <row r="9" spans="1:8" ht="23.25" customHeight="1" thickBot="1" x14ac:dyDescent="0.3">
      <c r="A9" s="55" t="s">
        <v>52</v>
      </c>
      <c r="B9" s="124">
        <v>60469792.049999997</v>
      </c>
      <c r="C9" s="124">
        <v>74944346.170000002</v>
      </c>
      <c r="D9" s="101">
        <f t="shared" si="0"/>
        <v>23.936834623197626</v>
      </c>
      <c r="E9" s="4"/>
    </row>
    <row r="10" spans="1:8" ht="23.25" customHeight="1" thickBot="1" x14ac:dyDescent="0.3">
      <c r="A10" s="54" t="s">
        <v>49</v>
      </c>
      <c r="B10" s="124">
        <v>25061221.699999999</v>
      </c>
      <c r="C10" s="124">
        <v>33260670.809999999</v>
      </c>
      <c r="D10" s="101">
        <f t="shared" si="0"/>
        <v>32.717675172236312</v>
      </c>
      <c r="E10" s="4"/>
    </row>
    <row r="11" spans="1:8" ht="23.25" customHeight="1" thickBot="1" x14ac:dyDescent="0.3">
      <c r="A11" s="54" t="s">
        <v>44</v>
      </c>
      <c r="B11" s="124">
        <v>53053779.219999999</v>
      </c>
      <c r="C11" s="124">
        <v>67980593.099999994</v>
      </c>
      <c r="D11" s="101">
        <f t="shared" si="0"/>
        <v>28.135250870823818</v>
      </c>
      <c r="E11" s="4"/>
    </row>
    <row r="12" spans="1:8" ht="23.25" customHeight="1" thickBot="1" x14ac:dyDescent="0.3">
      <c r="A12" s="54" t="s">
        <v>41</v>
      </c>
      <c r="B12" s="125">
        <v>77408543.390000001</v>
      </c>
      <c r="C12" s="125">
        <v>104588739.72</v>
      </c>
      <c r="D12" s="101">
        <f t="shared" si="0"/>
        <v>35.112657000998759</v>
      </c>
      <c r="E12" s="4"/>
    </row>
    <row r="13" spans="1:8" ht="23.25" customHeight="1" thickBot="1" x14ac:dyDescent="0.3">
      <c r="A13" s="54" t="s">
        <v>40</v>
      </c>
      <c r="B13" s="162">
        <v>12947762.43</v>
      </c>
      <c r="C13" s="162">
        <v>14912210.58</v>
      </c>
      <c r="D13" s="101">
        <f t="shared" si="0"/>
        <v>15.172105300977478</v>
      </c>
      <c r="E13" s="4"/>
    </row>
    <row r="14" spans="1:8" ht="23.25" customHeight="1" thickBot="1" x14ac:dyDescent="0.3">
      <c r="A14" s="54" t="s">
        <v>47</v>
      </c>
      <c r="B14" s="124">
        <v>60808572.729999997</v>
      </c>
      <c r="C14" s="124">
        <v>80403774.030000001</v>
      </c>
      <c r="D14" s="101">
        <f t="shared" si="0"/>
        <v>32.224405902447181</v>
      </c>
      <c r="E14" s="4"/>
    </row>
    <row r="15" spans="1:8" ht="23.25" customHeight="1" thickBot="1" x14ac:dyDescent="0.3">
      <c r="A15" s="54" t="s">
        <v>48</v>
      </c>
      <c r="B15" s="124">
        <v>29653947.649999999</v>
      </c>
      <c r="C15" s="124">
        <v>36428049.020000003</v>
      </c>
      <c r="D15" s="101">
        <f t="shared" si="0"/>
        <v>22.843843423322443</v>
      </c>
      <c r="E15" s="4"/>
    </row>
    <row r="16" spans="1:8" ht="23.25" customHeight="1" thickBot="1" x14ac:dyDescent="0.3">
      <c r="A16" s="54" t="s">
        <v>46</v>
      </c>
      <c r="B16" s="124">
        <v>23265934.539999999</v>
      </c>
      <c r="C16" s="124">
        <v>28059554.420000002</v>
      </c>
      <c r="D16" s="101">
        <f t="shared" si="0"/>
        <v>20.603599102191932</v>
      </c>
      <c r="E16" s="4"/>
    </row>
    <row r="17" spans="1:5" ht="23.25" customHeight="1" thickBot="1" x14ac:dyDescent="0.3">
      <c r="A17" s="54" t="s">
        <v>55</v>
      </c>
      <c r="B17" s="124">
        <v>788899754.52999997</v>
      </c>
      <c r="C17" s="124">
        <v>1062326637.1799999</v>
      </c>
      <c r="D17" s="101">
        <f t="shared" si="0"/>
        <v>34.659268313868161</v>
      </c>
      <c r="E17" s="4"/>
    </row>
    <row r="18" spans="1:5" ht="23.25" customHeight="1" thickBot="1" x14ac:dyDescent="0.3">
      <c r="A18" s="54" t="s">
        <v>43</v>
      </c>
      <c r="B18" s="124">
        <v>29653314.960000001</v>
      </c>
      <c r="C18" s="124">
        <v>36761544.700000003</v>
      </c>
      <c r="D18" s="101">
        <f t="shared" si="0"/>
        <v>23.971113346310343</v>
      </c>
      <c r="E18" s="4"/>
    </row>
    <row r="19" spans="1:5" ht="23.25" customHeight="1" thickBot="1" x14ac:dyDescent="0.3">
      <c r="A19" s="55" t="s">
        <v>42</v>
      </c>
      <c r="B19" s="124">
        <v>40480109.159999996</v>
      </c>
      <c r="C19" s="124">
        <v>51221455.259999998</v>
      </c>
      <c r="D19" s="101">
        <f t="shared" si="0"/>
        <v>26.534874344197551</v>
      </c>
      <c r="E19" s="4"/>
    </row>
    <row r="20" spans="1:5" ht="23.25" customHeight="1" thickBot="1" x14ac:dyDescent="0.3">
      <c r="A20" s="54" t="s">
        <v>53</v>
      </c>
      <c r="B20" s="124">
        <v>75030072.620000005</v>
      </c>
      <c r="C20" s="124">
        <v>97790771.510000005</v>
      </c>
      <c r="D20" s="101">
        <f t="shared" si="0"/>
        <v>30.33543497322021</v>
      </c>
      <c r="E20" s="4"/>
    </row>
    <row r="21" spans="1:5" ht="23.25" customHeight="1" thickBot="1" x14ac:dyDescent="0.3">
      <c r="A21" s="54" t="s">
        <v>50</v>
      </c>
      <c r="B21" s="124">
        <v>14046635.109999999</v>
      </c>
      <c r="C21" s="124">
        <v>17713682.530000001</v>
      </c>
      <c r="D21" s="101">
        <f t="shared" si="0"/>
        <v>26.106233922096962</v>
      </c>
      <c r="E21" s="4"/>
    </row>
    <row r="22" spans="1:5" ht="23.25" customHeight="1" thickBot="1" x14ac:dyDescent="0.3">
      <c r="A22" s="54" t="s">
        <v>45</v>
      </c>
      <c r="B22" s="124">
        <v>9239162.3599999994</v>
      </c>
      <c r="C22" s="124">
        <v>9922095.3499999996</v>
      </c>
      <c r="D22" s="101">
        <f t="shared" si="0"/>
        <v>7.391719761920065</v>
      </c>
      <c r="E22" s="4"/>
    </row>
    <row r="23" spans="1:5" ht="26.25" customHeight="1" thickBot="1" x14ac:dyDescent="0.3">
      <c r="A23" s="92" t="s">
        <v>2</v>
      </c>
      <c r="B23" s="99">
        <f>SUM(B6:B22)</f>
        <v>1646834210.4499998</v>
      </c>
      <c r="C23" s="99">
        <f>SUM(C6:C22)</f>
        <v>2140403388.1399999</v>
      </c>
      <c r="D23" s="100">
        <f t="shared" ref="D23" si="1">(C23-B23)/B23*100</f>
        <v>29.970787257032484</v>
      </c>
      <c r="E23" s="4"/>
    </row>
  </sheetData>
  <sortState ref="A6:D22">
    <sortCondition ref="A6"/>
  </sortState>
  <mergeCells count="5">
    <mergeCell ref="A2:H2"/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24"/>
  <sheetViews>
    <sheetView workbookViewId="0">
      <selection activeCell="J6" sqref="J6"/>
    </sheetView>
  </sheetViews>
  <sheetFormatPr defaultRowHeight="15" x14ac:dyDescent="0.25"/>
  <cols>
    <col min="1" max="1" width="27.85546875" customWidth="1"/>
    <col min="2" max="2" width="15.140625" customWidth="1"/>
    <col min="3" max="3" width="16.7109375" customWidth="1"/>
    <col min="4" max="4" width="14.5703125" customWidth="1"/>
    <col min="5" max="5" width="15.42578125" customWidth="1"/>
    <col min="6" max="6" width="18" customWidth="1"/>
    <col min="7" max="7" width="11.140625" customWidth="1"/>
  </cols>
  <sheetData>
    <row r="1" spans="1:9" ht="16.5" thickBot="1" x14ac:dyDescent="0.3">
      <c r="A1" s="152" t="s">
        <v>167</v>
      </c>
      <c r="B1" s="6"/>
      <c r="C1" s="6"/>
      <c r="D1" s="6"/>
      <c r="E1" s="6"/>
      <c r="F1" s="6"/>
      <c r="G1" s="6"/>
      <c r="H1" s="6"/>
      <c r="I1" s="6"/>
    </row>
    <row r="2" spans="1:9" ht="15.75" thickBot="1" x14ac:dyDescent="0.3">
      <c r="A2" s="179" t="s">
        <v>56</v>
      </c>
      <c r="B2" s="181" t="s">
        <v>166</v>
      </c>
      <c r="C2" s="182"/>
      <c r="D2" s="182"/>
      <c r="E2" s="181" t="s">
        <v>164</v>
      </c>
      <c r="F2" s="182"/>
      <c r="G2" s="182"/>
    </row>
    <row r="3" spans="1:9" ht="42.75" thickBot="1" x14ac:dyDescent="0.3">
      <c r="A3" s="180"/>
      <c r="B3" s="28" t="s">
        <v>57</v>
      </c>
      <c r="C3" s="28" t="s">
        <v>28</v>
      </c>
      <c r="D3" s="29" t="s">
        <v>58</v>
      </c>
      <c r="E3" s="28" t="s">
        <v>57</v>
      </c>
      <c r="F3" s="28" t="s">
        <v>28</v>
      </c>
      <c r="G3" s="29" t="s">
        <v>58</v>
      </c>
    </row>
    <row r="4" spans="1:9" ht="20.25" customHeight="1" thickBot="1" x14ac:dyDescent="0.3">
      <c r="A4" s="148" t="s">
        <v>51</v>
      </c>
      <c r="B4" s="135">
        <v>17825664.079999998</v>
      </c>
      <c r="C4" s="158">
        <v>217938257.80000001</v>
      </c>
      <c r="D4" s="96">
        <f t="shared" ref="D4:D21" si="0">(B4/C4)*100</f>
        <v>8.179226658019104</v>
      </c>
      <c r="E4" s="135">
        <v>25764745.030000001</v>
      </c>
      <c r="F4" s="124">
        <v>262529943.52000001</v>
      </c>
      <c r="G4" s="96">
        <f t="shared" ref="G4:G20" si="1">(E4/F4)*100</f>
        <v>9.8140214729590252</v>
      </c>
    </row>
    <row r="5" spans="1:9" ht="20.25" customHeight="1" thickBot="1" x14ac:dyDescent="0.3">
      <c r="A5" s="5" t="s">
        <v>39</v>
      </c>
      <c r="B5" s="135">
        <v>11665662.439999999</v>
      </c>
      <c r="C5" s="158">
        <v>80962291</v>
      </c>
      <c r="D5" s="96">
        <f t="shared" si="0"/>
        <v>14.408760295580073</v>
      </c>
      <c r="E5" s="135">
        <v>12424420.279999999</v>
      </c>
      <c r="F5" s="124">
        <v>103693908.23</v>
      </c>
      <c r="G5" s="96">
        <f t="shared" si="1"/>
        <v>11.981822743571211</v>
      </c>
    </row>
    <row r="6" spans="1:9" ht="20.25" customHeight="1" thickBot="1" x14ac:dyDescent="0.3">
      <c r="A6" s="148" t="s">
        <v>54</v>
      </c>
      <c r="B6" s="135">
        <v>54523814.960000001</v>
      </c>
      <c r="C6" s="158">
        <v>47915059.200000003</v>
      </c>
      <c r="D6" s="96">
        <f t="shared" si="0"/>
        <v>113.79264863769593</v>
      </c>
      <c r="E6" s="135">
        <v>37967578.75</v>
      </c>
      <c r="F6" s="163">
        <v>57865412.009999998</v>
      </c>
      <c r="G6" s="96">
        <f t="shared" si="1"/>
        <v>65.613597883721354</v>
      </c>
    </row>
    <row r="7" spans="1:9" ht="20.25" customHeight="1" thickBot="1" x14ac:dyDescent="0.3">
      <c r="A7" s="56" t="s">
        <v>59</v>
      </c>
      <c r="B7" s="135">
        <v>122032513.23999999</v>
      </c>
      <c r="C7" s="158">
        <v>788899754.52999997</v>
      </c>
      <c r="D7" s="96">
        <f t="shared" si="0"/>
        <v>15.468697073267931</v>
      </c>
      <c r="E7" s="135">
        <v>187921742.16999999</v>
      </c>
      <c r="F7" s="124">
        <v>1062326637.1799999</v>
      </c>
      <c r="G7" s="96">
        <f t="shared" si="1"/>
        <v>17.689638534231598</v>
      </c>
    </row>
    <row r="8" spans="1:9" ht="20.25" customHeight="1" thickBot="1" x14ac:dyDescent="0.3">
      <c r="A8" s="148" t="s">
        <v>52</v>
      </c>
      <c r="B8" s="135">
        <v>4993104.87</v>
      </c>
      <c r="C8" s="158">
        <v>60469792.049999997</v>
      </c>
      <c r="D8" s="96">
        <f t="shared" si="0"/>
        <v>8.2571887561171131</v>
      </c>
      <c r="E8" s="135">
        <v>6781060.2699999996</v>
      </c>
      <c r="F8" s="124">
        <v>74944346.170000002</v>
      </c>
      <c r="G8" s="96">
        <f t="shared" si="1"/>
        <v>9.0481278662678335</v>
      </c>
    </row>
    <row r="9" spans="1:9" ht="20.25" customHeight="1" thickBot="1" x14ac:dyDescent="0.3">
      <c r="A9" s="148" t="s">
        <v>149</v>
      </c>
      <c r="B9" s="135">
        <v>2321467.23</v>
      </c>
      <c r="C9" s="158">
        <v>25061221.699999999</v>
      </c>
      <c r="D9" s="96">
        <f t="shared" si="0"/>
        <v>9.2631846036460388</v>
      </c>
      <c r="E9" s="135">
        <v>3104195.87</v>
      </c>
      <c r="F9" s="124">
        <v>33260670.809999999</v>
      </c>
      <c r="G9" s="96">
        <f t="shared" si="1"/>
        <v>9.3329322422045298</v>
      </c>
    </row>
    <row r="10" spans="1:9" ht="20.25" customHeight="1" thickBot="1" x14ac:dyDescent="0.3">
      <c r="A10" s="148" t="s">
        <v>44</v>
      </c>
      <c r="B10" s="135">
        <v>5204902.0999999996</v>
      </c>
      <c r="C10" s="158">
        <v>53053779.219999999</v>
      </c>
      <c r="D10" s="96">
        <f t="shared" si="0"/>
        <v>9.8106151465980318</v>
      </c>
      <c r="E10" s="135">
        <v>6976939.0300000003</v>
      </c>
      <c r="F10" s="124">
        <v>67980593.099999994</v>
      </c>
      <c r="G10" s="96">
        <f t="shared" si="1"/>
        <v>10.263133508907266</v>
      </c>
    </row>
    <row r="11" spans="1:9" ht="20.25" customHeight="1" thickBot="1" x14ac:dyDescent="0.3">
      <c r="A11" s="5" t="s">
        <v>41</v>
      </c>
      <c r="B11" s="135">
        <v>8478374.9900000002</v>
      </c>
      <c r="C11" s="158">
        <v>77408543.390000001</v>
      </c>
      <c r="D11" s="96">
        <f t="shared" si="0"/>
        <v>10.952763892331911</v>
      </c>
      <c r="E11" s="135">
        <v>11415774.439999999</v>
      </c>
      <c r="F11" s="125">
        <v>104588739.72</v>
      </c>
      <c r="G11" s="96">
        <f t="shared" si="1"/>
        <v>10.914917294693261</v>
      </c>
    </row>
    <row r="12" spans="1:9" ht="20.25" customHeight="1" thickBot="1" x14ac:dyDescent="0.3">
      <c r="A12" s="5" t="s">
        <v>60</v>
      </c>
      <c r="B12" s="135">
        <v>5508214.4299999997</v>
      </c>
      <c r="C12" s="158">
        <v>12947762.43</v>
      </c>
      <c r="D12" s="96">
        <f t="shared" si="0"/>
        <v>42.541824966122739</v>
      </c>
      <c r="E12" s="135">
        <v>4710956.7300000004</v>
      </c>
      <c r="F12" s="162">
        <v>14912210.58</v>
      </c>
      <c r="G12" s="96">
        <f t="shared" si="1"/>
        <v>31.591270152248619</v>
      </c>
    </row>
    <row r="13" spans="1:9" ht="20.25" customHeight="1" thickBot="1" x14ac:dyDescent="0.3">
      <c r="A13" s="148" t="s">
        <v>47</v>
      </c>
      <c r="B13" s="135">
        <v>12463219.48</v>
      </c>
      <c r="C13" s="158">
        <v>60808572.729999997</v>
      </c>
      <c r="D13" s="96">
        <f t="shared" si="0"/>
        <v>20.495826362080116</v>
      </c>
      <c r="E13" s="135">
        <v>10742401.859999999</v>
      </c>
      <c r="F13" s="124">
        <v>80403774.030000001</v>
      </c>
      <c r="G13" s="96">
        <f t="shared" si="1"/>
        <v>13.360569189192322</v>
      </c>
    </row>
    <row r="14" spans="1:9" ht="20.25" customHeight="1" thickBot="1" x14ac:dyDescent="0.3">
      <c r="A14" s="148" t="s">
        <v>48</v>
      </c>
      <c r="B14" s="135">
        <v>18227543.260000002</v>
      </c>
      <c r="C14" s="158">
        <v>29653947.649999999</v>
      </c>
      <c r="D14" s="96">
        <f t="shared" si="0"/>
        <v>61.467510077026802</v>
      </c>
      <c r="E14" s="135">
        <v>20160327.449999999</v>
      </c>
      <c r="F14" s="124">
        <v>36428049.020000003</v>
      </c>
      <c r="G14" s="96">
        <f t="shared" si="1"/>
        <v>55.342869004407632</v>
      </c>
    </row>
    <row r="15" spans="1:9" ht="20.25" customHeight="1" thickBot="1" x14ac:dyDescent="0.3">
      <c r="A15" s="148" t="s">
        <v>46</v>
      </c>
      <c r="B15" s="135">
        <v>16615903.620000001</v>
      </c>
      <c r="C15" s="158">
        <v>23265934.539999999</v>
      </c>
      <c r="D15" s="96">
        <f t="shared" si="0"/>
        <v>71.417305810059247</v>
      </c>
      <c r="E15" s="135">
        <v>16939897.41</v>
      </c>
      <c r="F15" s="124">
        <v>28059554.420000002</v>
      </c>
      <c r="G15" s="96">
        <f t="shared" si="1"/>
        <v>60.371227413097316</v>
      </c>
    </row>
    <row r="16" spans="1:9" ht="20.25" customHeight="1" thickBot="1" x14ac:dyDescent="0.3">
      <c r="A16" s="148" t="s">
        <v>43</v>
      </c>
      <c r="B16" s="135">
        <v>24055172.289999999</v>
      </c>
      <c r="C16" s="158">
        <v>29653314.960000001</v>
      </c>
      <c r="D16" s="96">
        <f t="shared" si="0"/>
        <v>81.121359694349664</v>
      </c>
      <c r="E16" s="135">
        <v>25170727.82</v>
      </c>
      <c r="F16" s="124">
        <v>36761544.700000003</v>
      </c>
      <c r="G16" s="96">
        <f t="shared" si="1"/>
        <v>68.470267028795433</v>
      </c>
    </row>
    <row r="17" spans="1:7" ht="20.25" customHeight="1" thickBot="1" x14ac:dyDescent="0.3">
      <c r="A17" s="149" t="s">
        <v>42</v>
      </c>
      <c r="B17" s="135">
        <v>5366586.67</v>
      </c>
      <c r="C17" s="158">
        <v>40480109.159999996</v>
      </c>
      <c r="D17" s="96">
        <f t="shared" si="0"/>
        <v>13.257342387067814</v>
      </c>
      <c r="E17" s="135">
        <v>7132618.5700000003</v>
      </c>
      <c r="F17" s="124">
        <v>51221455.259999998</v>
      </c>
      <c r="G17" s="96">
        <f t="shared" si="1"/>
        <v>13.925060375178417</v>
      </c>
    </row>
    <row r="18" spans="1:7" ht="20.25" customHeight="1" thickBot="1" x14ac:dyDescent="0.3">
      <c r="A18" s="148" t="s">
        <v>53</v>
      </c>
      <c r="B18" s="135">
        <v>6270094.0599999996</v>
      </c>
      <c r="C18" s="158">
        <v>75030072.620000005</v>
      </c>
      <c r="D18" s="96">
        <f t="shared" si="0"/>
        <v>8.3567746119022743</v>
      </c>
      <c r="E18" s="135">
        <v>10360755.75</v>
      </c>
      <c r="F18" s="124">
        <v>97790771.510000005</v>
      </c>
      <c r="G18" s="96">
        <f t="shared" si="1"/>
        <v>10.594819521329288</v>
      </c>
    </row>
    <row r="19" spans="1:7" ht="20.25" customHeight="1" thickBot="1" x14ac:dyDescent="0.3">
      <c r="A19" s="148" t="s">
        <v>50</v>
      </c>
      <c r="B19" s="135">
        <v>992271.27</v>
      </c>
      <c r="C19" s="158">
        <v>14046635.109999999</v>
      </c>
      <c r="D19" s="96">
        <f t="shared" si="0"/>
        <v>7.0641207821621848</v>
      </c>
      <c r="E19" s="135">
        <v>1248962.1200000001</v>
      </c>
      <c r="F19" s="124">
        <v>17713682.530000001</v>
      </c>
      <c r="G19" s="96">
        <f t="shared" si="1"/>
        <v>7.0508326988741628</v>
      </c>
    </row>
    <row r="20" spans="1:7" ht="20.25" customHeight="1" thickBot="1" x14ac:dyDescent="0.3">
      <c r="A20" s="148" t="s">
        <v>45</v>
      </c>
      <c r="B20" s="135">
        <v>3494164.0700000003</v>
      </c>
      <c r="C20" s="158">
        <v>9239162.3599999994</v>
      </c>
      <c r="D20" s="96">
        <f t="shared" si="0"/>
        <v>37.819056899872471</v>
      </c>
      <c r="E20" s="135">
        <v>3913399.37</v>
      </c>
      <c r="F20" s="124">
        <v>9922095.3499999996</v>
      </c>
      <c r="G20" s="96">
        <f t="shared" si="1"/>
        <v>39.44125945131136</v>
      </c>
    </row>
    <row r="21" spans="1:7" ht="21" customHeight="1" thickBot="1" x14ac:dyDescent="0.3">
      <c r="A21" s="44" t="s">
        <v>2</v>
      </c>
      <c r="B21" s="98">
        <f>SUM(B2:B20)</f>
        <v>320038673.05999994</v>
      </c>
      <c r="C21" s="98">
        <f>SUM(C2:C20)</f>
        <v>1646834210.4500003</v>
      </c>
      <c r="D21" s="97">
        <f t="shared" si="0"/>
        <v>19.433569634951219</v>
      </c>
      <c r="E21" s="98">
        <f>SUM(E4:E20)</f>
        <v>392736502.92000002</v>
      </c>
      <c r="F21" s="98">
        <f>SUM(F4:F20)</f>
        <v>2140403388.1399999</v>
      </c>
      <c r="G21" s="96">
        <f t="shared" ref="G21" si="2">(E21/F21)*100</f>
        <v>18.348714316944065</v>
      </c>
    </row>
    <row r="23" spans="1:7" x14ac:dyDescent="0.25">
      <c r="A23" s="183"/>
      <c r="B23" s="183"/>
      <c r="C23" s="183"/>
      <c r="D23" s="183"/>
      <c r="E23" s="37"/>
    </row>
    <row r="24" spans="1:7" x14ac:dyDescent="0.25">
      <c r="A24" s="183"/>
      <c r="B24" s="183"/>
      <c r="C24" s="183"/>
      <c r="D24" s="183"/>
    </row>
  </sheetData>
  <sortState ref="A4:G20">
    <sortCondition ref="A4"/>
  </sortState>
  <mergeCells count="5">
    <mergeCell ref="A2:A3"/>
    <mergeCell ref="B2:D2"/>
    <mergeCell ref="E2:G2"/>
    <mergeCell ref="A23:D23"/>
    <mergeCell ref="A24:D2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23"/>
  <sheetViews>
    <sheetView workbookViewId="0">
      <selection activeCell="A5" sqref="A5:G21"/>
    </sheetView>
  </sheetViews>
  <sheetFormatPr defaultRowHeight="15" x14ac:dyDescent="0.25"/>
  <cols>
    <col min="1" max="1" width="31.140625" customWidth="1"/>
    <col min="2" max="2" width="11.5703125" customWidth="1"/>
    <col min="3" max="3" width="11.28515625" customWidth="1"/>
    <col min="4" max="4" width="10.85546875" customWidth="1"/>
    <col min="5" max="5" width="11.85546875" customWidth="1"/>
    <col min="6" max="6" width="11.5703125" customWidth="1"/>
  </cols>
  <sheetData>
    <row r="1" spans="1:11" ht="16.5" thickBot="1" x14ac:dyDescent="0.3">
      <c r="A1" s="172" t="s">
        <v>61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16.5" thickBot="1" x14ac:dyDescent="0.3">
      <c r="A2" s="36"/>
      <c r="B2" s="184" t="s">
        <v>63</v>
      </c>
      <c r="C2" s="185"/>
      <c r="D2" s="186"/>
      <c r="E2" s="187" t="s">
        <v>64</v>
      </c>
      <c r="F2" s="188"/>
      <c r="G2" s="189"/>
    </row>
    <row r="3" spans="1:11" ht="15.75" x14ac:dyDescent="0.25">
      <c r="A3" s="41" t="s">
        <v>62</v>
      </c>
      <c r="B3" s="175" t="s">
        <v>166</v>
      </c>
      <c r="C3" s="175" t="s">
        <v>164</v>
      </c>
      <c r="D3" s="42" t="s">
        <v>65</v>
      </c>
      <c r="E3" s="175" t="s">
        <v>166</v>
      </c>
      <c r="F3" s="42" t="s">
        <v>168</v>
      </c>
      <c r="G3" s="42" t="s">
        <v>65</v>
      </c>
    </row>
    <row r="4" spans="1:11" ht="16.5" thickBot="1" x14ac:dyDescent="0.3">
      <c r="A4" s="43"/>
      <c r="B4" s="190"/>
      <c r="C4" s="190"/>
      <c r="D4" s="42" t="s">
        <v>66</v>
      </c>
      <c r="E4" s="190"/>
      <c r="F4" s="42">
        <v>2019</v>
      </c>
      <c r="G4" s="42" t="s">
        <v>66</v>
      </c>
    </row>
    <row r="5" spans="1:11" ht="21" customHeight="1" thickBot="1" x14ac:dyDescent="0.3">
      <c r="A5" s="140" t="s">
        <v>51</v>
      </c>
      <c r="B5" s="126">
        <v>4356</v>
      </c>
      <c r="C5" s="126">
        <v>4281</v>
      </c>
      <c r="D5" s="102">
        <f t="shared" ref="D5:D21" si="0">(C5-B5)/B5*100</f>
        <v>-1.721763085399449</v>
      </c>
      <c r="E5" s="126">
        <v>17159</v>
      </c>
      <c r="F5" s="126">
        <v>15738</v>
      </c>
      <c r="G5" s="100">
        <f t="shared" ref="G5:G21" si="1">(F5-E5)/E5*100</f>
        <v>-8.2813683781106118</v>
      </c>
    </row>
    <row r="6" spans="1:11" ht="21" customHeight="1" thickBot="1" x14ac:dyDescent="0.3">
      <c r="A6" s="93" t="s">
        <v>39</v>
      </c>
      <c r="B6" s="127">
        <v>1765</v>
      </c>
      <c r="C6" s="127">
        <v>1692</v>
      </c>
      <c r="D6" s="102">
        <f t="shared" si="0"/>
        <v>-4.1359773371104813</v>
      </c>
      <c r="E6" s="127">
        <v>15045</v>
      </c>
      <c r="F6" s="127">
        <v>9600</v>
      </c>
      <c r="G6" s="100">
        <f t="shared" si="1"/>
        <v>-36.191425722831504</v>
      </c>
    </row>
    <row r="7" spans="1:11" ht="21" customHeight="1" thickBot="1" x14ac:dyDescent="0.3">
      <c r="A7" s="93" t="s">
        <v>54</v>
      </c>
      <c r="B7" s="129">
        <v>938</v>
      </c>
      <c r="C7" s="129">
        <v>930</v>
      </c>
      <c r="D7" s="102">
        <f t="shared" si="0"/>
        <v>-0.85287846481876328</v>
      </c>
      <c r="E7" s="129">
        <v>9551</v>
      </c>
      <c r="F7" s="129">
        <v>9458</v>
      </c>
      <c r="G7" s="100">
        <f t="shared" si="1"/>
        <v>-0.97372002931630197</v>
      </c>
    </row>
    <row r="8" spans="1:11" ht="21" customHeight="1" thickBot="1" x14ac:dyDescent="0.3">
      <c r="A8" s="93" t="s">
        <v>67</v>
      </c>
      <c r="B8" s="126">
        <v>10749</v>
      </c>
      <c r="C8" s="126">
        <v>10649</v>
      </c>
      <c r="D8" s="102">
        <f t="shared" si="0"/>
        <v>-0.93031909945111169</v>
      </c>
      <c r="E8" s="126">
        <v>45028</v>
      </c>
      <c r="F8" s="126">
        <v>47080</v>
      </c>
      <c r="G8" s="100">
        <f t="shared" si="1"/>
        <v>4.5571644310206976</v>
      </c>
    </row>
    <row r="9" spans="1:11" ht="21" customHeight="1" thickBot="1" x14ac:dyDescent="0.3">
      <c r="A9" s="93" t="s">
        <v>52</v>
      </c>
      <c r="B9" s="129">
        <v>1178</v>
      </c>
      <c r="C9" s="129">
        <v>1267</v>
      </c>
      <c r="D9" s="102">
        <f t="shared" si="0"/>
        <v>7.5551782682512743</v>
      </c>
      <c r="E9" s="129">
        <v>5802</v>
      </c>
      <c r="F9" s="129">
        <v>3184</v>
      </c>
      <c r="G9" s="100">
        <f t="shared" si="1"/>
        <v>-45.122371596001379</v>
      </c>
    </row>
    <row r="10" spans="1:11" ht="21" customHeight="1" thickBot="1" x14ac:dyDescent="0.3">
      <c r="A10" s="140" t="s">
        <v>49</v>
      </c>
      <c r="B10" s="129">
        <v>507</v>
      </c>
      <c r="C10" s="129">
        <v>503</v>
      </c>
      <c r="D10" s="102">
        <f t="shared" si="0"/>
        <v>-0.78895463510848129</v>
      </c>
      <c r="E10" s="130">
        <v>7819</v>
      </c>
      <c r="F10" s="130">
        <v>13420</v>
      </c>
      <c r="G10" s="100">
        <f t="shared" si="1"/>
        <v>71.633201176621057</v>
      </c>
    </row>
    <row r="11" spans="1:11" ht="21" customHeight="1" thickBot="1" x14ac:dyDescent="0.3">
      <c r="A11" s="140" t="s">
        <v>44</v>
      </c>
      <c r="B11" s="129">
        <v>997</v>
      </c>
      <c r="C11" s="129">
        <v>1080</v>
      </c>
      <c r="D11" s="102">
        <f t="shared" si="0"/>
        <v>8.3249749247743221</v>
      </c>
      <c r="E11" s="129">
        <v>10380</v>
      </c>
      <c r="F11" s="129">
        <v>6090</v>
      </c>
      <c r="G11" s="100">
        <f t="shared" si="1"/>
        <v>-41.329479768786129</v>
      </c>
    </row>
    <row r="12" spans="1:11" ht="21" customHeight="1" thickBot="1" x14ac:dyDescent="0.3">
      <c r="A12" s="93" t="s">
        <v>41</v>
      </c>
      <c r="B12" s="128">
        <v>1570</v>
      </c>
      <c r="C12" s="128">
        <v>1815</v>
      </c>
      <c r="D12" s="102">
        <f t="shared" si="0"/>
        <v>15.605095541401273</v>
      </c>
      <c r="E12" s="128">
        <v>13448</v>
      </c>
      <c r="F12" s="128">
        <v>12873</v>
      </c>
      <c r="G12" s="100">
        <f t="shared" si="1"/>
        <v>-4.2757287328970852</v>
      </c>
    </row>
    <row r="13" spans="1:11" ht="21" customHeight="1" thickBot="1" x14ac:dyDescent="0.3">
      <c r="A13" s="93" t="s">
        <v>40</v>
      </c>
      <c r="B13" s="126">
        <v>307</v>
      </c>
      <c r="C13" s="126">
        <v>306</v>
      </c>
      <c r="D13" s="102">
        <f t="shared" si="0"/>
        <v>-0.32573289902280134</v>
      </c>
      <c r="E13" s="126">
        <v>6924</v>
      </c>
      <c r="F13" s="126">
        <v>6100</v>
      </c>
      <c r="G13" s="100">
        <f t="shared" si="1"/>
        <v>-11.900635470826112</v>
      </c>
    </row>
    <row r="14" spans="1:11" ht="21" customHeight="1" thickBot="1" x14ac:dyDescent="0.3">
      <c r="A14" s="140" t="s">
        <v>47</v>
      </c>
      <c r="B14" s="126">
        <v>1143</v>
      </c>
      <c r="C14" s="126">
        <v>1221</v>
      </c>
      <c r="D14" s="102">
        <f t="shared" si="0"/>
        <v>6.8241469816272966</v>
      </c>
      <c r="E14" s="126">
        <v>14262</v>
      </c>
      <c r="F14" s="126">
        <v>11422</v>
      </c>
      <c r="G14" s="100">
        <f t="shared" si="1"/>
        <v>-19.91305567241621</v>
      </c>
    </row>
    <row r="15" spans="1:11" ht="21" customHeight="1" thickBot="1" x14ac:dyDescent="0.3">
      <c r="A15" s="140" t="s">
        <v>48</v>
      </c>
      <c r="B15" s="127">
        <v>538</v>
      </c>
      <c r="C15" s="127">
        <v>549</v>
      </c>
      <c r="D15" s="102">
        <f t="shared" si="0"/>
        <v>2.0446096654275094</v>
      </c>
      <c r="E15" s="127">
        <v>12095</v>
      </c>
      <c r="F15" s="127">
        <v>5635</v>
      </c>
      <c r="G15" s="100">
        <f t="shared" si="1"/>
        <v>-53.410500206696987</v>
      </c>
    </row>
    <row r="16" spans="1:11" ht="21" customHeight="1" thickBot="1" x14ac:dyDescent="0.3">
      <c r="A16" s="140" t="s">
        <v>46</v>
      </c>
      <c r="B16" s="129">
        <v>465</v>
      </c>
      <c r="C16" s="129">
        <v>411</v>
      </c>
      <c r="D16" s="102">
        <f t="shared" si="0"/>
        <v>-11.612903225806452</v>
      </c>
      <c r="E16" s="130">
        <v>12765</v>
      </c>
      <c r="F16" s="130">
        <v>7165</v>
      </c>
      <c r="G16" s="100">
        <f t="shared" si="1"/>
        <v>-43.869956913435175</v>
      </c>
    </row>
    <row r="17" spans="1:7" ht="21" customHeight="1" thickBot="1" x14ac:dyDescent="0.3">
      <c r="A17" s="140" t="s">
        <v>43</v>
      </c>
      <c r="B17" s="129">
        <v>670</v>
      </c>
      <c r="C17" s="129">
        <v>661</v>
      </c>
      <c r="D17" s="102">
        <f t="shared" si="0"/>
        <v>-1.3432835820895521</v>
      </c>
      <c r="E17" s="129">
        <v>7269</v>
      </c>
      <c r="F17" s="129">
        <v>13014</v>
      </c>
      <c r="G17" s="100">
        <f t="shared" si="1"/>
        <v>79.034255055716045</v>
      </c>
    </row>
    <row r="18" spans="1:7" ht="21" customHeight="1" thickBot="1" x14ac:dyDescent="0.3">
      <c r="A18" s="140" t="s">
        <v>42</v>
      </c>
      <c r="B18" s="127">
        <v>763</v>
      </c>
      <c r="C18" s="127">
        <v>783</v>
      </c>
      <c r="D18" s="102">
        <f t="shared" si="0"/>
        <v>2.6212319790301439</v>
      </c>
      <c r="E18" s="127">
        <v>10473</v>
      </c>
      <c r="F18" s="127">
        <v>9078</v>
      </c>
      <c r="G18" s="100">
        <f t="shared" si="1"/>
        <v>-13.319965625895158</v>
      </c>
    </row>
    <row r="19" spans="1:7" ht="21" customHeight="1" thickBot="1" x14ac:dyDescent="0.3">
      <c r="A19" s="93" t="s">
        <v>53</v>
      </c>
      <c r="B19" s="130">
        <v>1350</v>
      </c>
      <c r="C19" s="130">
        <v>1415</v>
      </c>
      <c r="D19" s="102">
        <f t="shared" si="0"/>
        <v>4.8148148148148149</v>
      </c>
      <c r="E19" s="130">
        <v>10433</v>
      </c>
      <c r="F19" s="130">
        <v>7940</v>
      </c>
      <c r="G19" s="100">
        <f t="shared" si="1"/>
        <v>-23.895332119237036</v>
      </c>
    </row>
    <row r="20" spans="1:7" ht="21" customHeight="1" thickBot="1" x14ac:dyDescent="0.3">
      <c r="A20" s="140" t="s">
        <v>50</v>
      </c>
      <c r="B20" s="126">
        <v>313</v>
      </c>
      <c r="C20" s="126">
        <v>328</v>
      </c>
      <c r="D20" s="102">
        <f t="shared" si="0"/>
        <v>4.7923322683706067</v>
      </c>
      <c r="E20" s="126">
        <v>4421</v>
      </c>
      <c r="F20" s="126">
        <v>3798</v>
      </c>
      <c r="G20" s="100">
        <f t="shared" si="1"/>
        <v>-14.091834426600316</v>
      </c>
    </row>
    <row r="21" spans="1:7" ht="21" customHeight="1" thickBot="1" x14ac:dyDescent="0.3">
      <c r="A21" s="140" t="s">
        <v>45</v>
      </c>
      <c r="B21" s="127">
        <v>173</v>
      </c>
      <c r="C21" s="127">
        <v>131</v>
      </c>
      <c r="D21" s="102">
        <f t="shared" si="0"/>
        <v>-24.277456647398843</v>
      </c>
      <c r="E21" s="127">
        <v>3495</v>
      </c>
      <c r="F21" s="127">
        <v>3349</v>
      </c>
      <c r="G21" s="100">
        <f t="shared" si="1"/>
        <v>-4.177396280400572</v>
      </c>
    </row>
    <row r="22" spans="1:7" ht="21" customHeight="1" thickBot="1" x14ac:dyDescent="0.3">
      <c r="A22" s="34" t="s">
        <v>2</v>
      </c>
      <c r="B22" s="160">
        <f>SUM(B5:B21)</f>
        <v>27782</v>
      </c>
      <c r="C22" s="161">
        <f>SUM(C5:C21)</f>
        <v>28022</v>
      </c>
      <c r="D22" s="103">
        <f t="shared" ref="D22" si="2">(C22-B22)/B22*100</f>
        <v>0.86386869195882232</v>
      </c>
      <c r="E22" s="161">
        <f>SUM(E5:E21)</f>
        <v>206369</v>
      </c>
      <c r="F22" s="161">
        <f>SUM(F5:F21)</f>
        <v>184944</v>
      </c>
      <c r="G22" s="104">
        <f t="shared" ref="G22" si="3">(F22-E22)/E22*100</f>
        <v>-10.381888752671188</v>
      </c>
    </row>
    <row r="23" spans="1:7" x14ac:dyDescent="0.25">
      <c r="F23" s="45"/>
    </row>
  </sheetData>
  <sortState ref="A5:G21">
    <sortCondition ref="A5"/>
  </sortState>
  <mergeCells count="6">
    <mergeCell ref="A1:K1"/>
    <mergeCell ref="B2:D2"/>
    <mergeCell ref="E2:G2"/>
    <mergeCell ref="B3:B4"/>
    <mergeCell ref="E3:E4"/>
    <mergeCell ref="C3:C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14"/>
  <sheetViews>
    <sheetView workbookViewId="0">
      <selection activeCell="I5" sqref="I5"/>
    </sheetView>
  </sheetViews>
  <sheetFormatPr defaultRowHeight="15" x14ac:dyDescent="0.25"/>
  <cols>
    <col min="1" max="1" width="13.5703125" customWidth="1"/>
    <col min="2" max="2" width="10.5703125" customWidth="1"/>
    <col min="3" max="3" width="13.85546875" customWidth="1"/>
    <col min="4" max="4" width="14.140625" customWidth="1"/>
    <col min="5" max="5" width="11.140625" customWidth="1"/>
    <col min="6" max="6" width="6.5703125" customWidth="1"/>
    <col min="7" max="7" width="14.140625" customWidth="1"/>
    <col min="8" max="8" width="13.5703125" customWidth="1"/>
    <col min="9" max="9" width="14.7109375" customWidth="1"/>
    <col min="10" max="10" width="13" customWidth="1"/>
    <col min="11" max="11" width="13.140625" customWidth="1"/>
    <col min="12" max="12" width="14.7109375" customWidth="1"/>
  </cols>
  <sheetData>
    <row r="1" spans="1:12" ht="30.75" customHeight="1" thickBot="1" x14ac:dyDescent="0.3">
      <c r="A1" s="194" t="s">
        <v>156</v>
      </c>
      <c r="B1" s="194"/>
      <c r="C1" s="194"/>
      <c r="D1" s="194"/>
      <c r="E1" s="194"/>
      <c r="F1" s="194"/>
      <c r="G1" s="194"/>
      <c r="H1" s="194"/>
      <c r="I1" s="194"/>
    </row>
    <row r="2" spans="1:12" ht="16.5" thickBot="1" x14ac:dyDescent="0.3">
      <c r="A2" s="195" t="s">
        <v>68</v>
      </c>
      <c r="B2" s="197"/>
      <c r="C2" s="199" t="s">
        <v>69</v>
      </c>
      <c r="D2" s="200"/>
      <c r="E2" s="201"/>
      <c r="F2" s="78"/>
      <c r="G2" s="202" t="s">
        <v>70</v>
      </c>
      <c r="H2" s="200"/>
      <c r="I2" s="200"/>
      <c r="J2" s="200"/>
      <c r="K2" s="200"/>
      <c r="L2" s="203"/>
    </row>
    <row r="3" spans="1:12" ht="16.5" thickBot="1" x14ac:dyDescent="0.3">
      <c r="A3" s="196"/>
      <c r="B3" s="198"/>
      <c r="C3" s="195" t="s">
        <v>71</v>
      </c>
      <c r="D3" s="195" t="s">
        <v>72</v>
      </c>
      <c r="E3" s="73" t="s">
        <v>161</v>
      </c>
      <c r="F3" s="71"/>
      <c r="G3" s="75" t="s">
        <v>73</v>
      </c>
      <c r="H3" s="86" t="s">
        <v>74</v>
      </c>
      <c r="I3" s="86" t="s">
        <v>75</v>
      </c>
      <c r="J3" s="86" t="s">
        <v>76</v>
      </c>
      <c r="K3" s="86" t="s">
        <v>77</v>
      </c>
      <c r="L3" s="205" t="s">
        <v>2</v>
      </c>
    </row>
    <row r="4" spans="1:12" ht="15.75" x14ac:dyDescent="0.25">
      <c r="A4" s="196" t="s">
        <v>78</v>
      </c>
      <c r="B4" s="68" t="s">
        <v>79</v>
      </c>
      <c r="C4" s="196"/>
      <c r="D4" s="196"/>
      <c r="E4" s="74" t="s">
        <v>80</v>
      </c>
      <c r="F4" s="71"/>
      <c r="G4" s="76" t="s">
        <v>81</v>
      </c>
      <c r="H4" s="70" t="s">
        <v>82</v>
      </c>
      <c r="I4" s="70" t="s">
        <v>83</v>
      </c>
      <c r="J4" s="70" t="s">
        <v>84</v>
      </c>
      <c r="K4" s="70" t="s">
        <v>84</v>
      </c>
      <c r="L4" s="206"/>
    </row>
    <row r="5" spans="1:12" ht="16.5" thickBot="1" x14ac:dyDescent="0.3">
      <c r="A5" s="208"/>
      <c r="B5" s="89" t="s">
        <v>168</v>
      </c>
      <c r="C5" s="204"/>
      <c r="D5" s="204"/>
      <c r="E5" s="85" t="s">
        <v>66</v>
      </c>
      <c r="F5" s="71"/>
      <c r="G5" s="87" t="s">
        <v>85</v>
      </c>
      <c r="H5" s="88" t="s">
        <v>86</v>
      </c>
      <c r="I5" s="88" t="s">
        <v>87</v>
      </c>
      <c r="J5" s="88" t="s">
        <v>88</v>
      </c>
      <c r="K5" s="88" t="s">
        <v>89</v>
      </c>
      <c r="L5" s="207"/>
    </row>
    <row r="6" spans="1:12" ht="25.5" customHeight="1" thickBot="1" x14ac:dyDescent="0.3">
      <c r="A6" s="81" t="s">
        <v>162</v>
      </c>
      <c r="B6" s="83">
        <v>2018</v>
      </c>
      <c r="C6" s="123">
        <v>0</v>
      </c>
      <c r="D6" s="131">
        <v>0</v>
      </c>
      <c r="E6" s="105"/>
      <c r="F6" s="72"/>
      <c r="G6" s="123">
        <v>0</v>
      </c>
      <c r="H6" s="123">
        <v>0</v>
      </c>
      <c r="I6" s="123">
        <v>0</v>
      </c>
      <c r="J6" s="123">
        <v>0</v>
      </c>
      <c r="K6" s="132">
        <v>0</v>
      </c>
      <c r="L6" s="111">
        <f>SUM(G6:K6)</f>
        <v>0</v>
      </c>
    </row>
    <row r="7" spans="1:12" ht="26.25" customHeight="1" thickBot="1" x14ac:dyDescent="0.3">
      <c r="A7" s="81" t="s">
        <v>93</v>
      </c>
      <c r="B7" s="79">
        <v>2019</v>
      </c>
      <c r="C7" s="123">
        <v>223054.84</v>
      </c>
      <c r="D7" s="131">
        <v>208666.22</v>
      </c>
      <c r="E7" s="105">
        <f>(D7/C7)*100</f>
        <v>93.54929038975348</v>
      </c>
      <c r="F7" s="72"/>
      <c r="G7" s="123">
        <v>49414.43</v>
      </c>
      <c r="H7" s="123">
        <v>82585.61</v>
      </c>
      <c r="I7" s="123">
        <v>36236.730000000003</v>
      </c>
      <c r="J7" s="123">
        <v>441.97</v>
      </c>
      <c r="K7" s="132">
        <v>1000</v>
      </c>
      <c r="L7" s="112">
        <f>SUM(G7:K7)</f>
        <v>169678.74000000002</v>
      </c>
    </row>
    <row r="8" spans="1:12" ht="35.25" customHeight="1" thickBot="1" x14ac:dyDescent="0.3">
      <c r="A8" s="82" t="s">
        <v>90</v>
      </c>
      <c r="B8" s="84" t="s">
        <v>91</v>
      </c>
      <c r="C8" s="106"/>
      <c r="D8" s="107"/>
      <c r="E8" s="105"/>
      <c r="F8" s="72"/>
      <c r="G8" s="106"/>
      <c r="H8" s="106"/>
      <c r="I8" s="106"/>
      <c r="J8" s="106"/>
      <c r="K8" s="107"/>
      <c r="L8" s="112"/>
    </row>
    <row r="9" spans="1:12" ht="25.5" customHeight="1" thickBot="1" x14ac:dyDescent="0.3">
      <c r="A9" s="81" t="s">
        <v>92</v>
      </c>
      <c r="B9" s="83">
        <v>2018</v>
      </c>
      <c r="C9" s="123">
        <v>7331151.8600000003</v>
      </c>
      <c r="D9" s="133">
        <v>7342373.0300000003</v>
      </c>
      <c r="E9" s="105">
        <f>(D9/C9)*100</f>
        <v>100.15306148630236</v>
      </c>
      <c r="F9" s="72"/>
      <c r="G9" s="123">
        <v>2645743.59</v>
      </c>
      <c r="H9" s="123">
        <v>3436110.96</v>
      </c>
      <c r="I9" s="123">
        <v>1437180.44</v>
      </c>
      <c r="J9" s="123">
        <v>72226.81</v>
      </c>
      <c r="K9" s="132">
        <v>35</v>
      </c>
      <c r="L9" s="113">
        <f>SUM(G9:K9)</f>
        <v>7591296.7999999998</v>
      </c>
    </row>
    <row r="10" spans="1:12" ht="27" customHeight="1" thickBot="1" x14ac:dyDescent="0.3">
      <c r="A10" s="81" t="s">
        <v>93</v>
      </c>
      <c r="B10" s="79">
        <v>2019</v>
      </c>
      <c r="C10" s="123">
        <v>7611204.9699999997</v>
      </c>
      <c r="D10" s="131">
        <v>7935128.4699999997</v>
      </c>
      <c r="E10" s="105">
        <f>(D10/C10)*100</f>
        <v>104.25587671435422</v>
      </c>
      <c r="F10" s="72"/>
      <c r="G10" s="123">
        <v>1051397.05</v>
      </c>
      <c r="H10" s="123">
        <v>2743427.74</v>
      </c>
      <c r="I10" s="123">
        <v>2044893.2</v>
      </c>
      <c r="J10" s="123">
        <v>14404.55</v>
      </c>
      <c r="K10" s="132">
        <v>35.14</v>
      </c>
      <c r="L10" s="111">
        <f>SUM(G10:K10)</f>
        <v>5854157.6799999997</v>
      </c>
    </row>
    <row r="11" spans="1:12" ht="39" customHeight="1" thickBot="1" x14ac:dyDescent="0.3">
      <c r="A11" s="82" t="s">
        <v>90</v>
      </c>
      <c r="B11" s="80" t="s">
        <v>91</v>
      </c>
      <c r="C11" s="108">
        <f>((C10-C9)/C9)*100</f>
        <v>3.8200424073605181</v>
      </c>
      <c r="D11" s="109">
        <f>((D10-D9)/D9)*100</f>
        <v>8.0730771588160426</v>
      </c>
      <c r="E11" s="105"/>
      <c r="F11" s="72"/>
      <c r="G11" s="108">
        <f t="shared" ref="G11:L11" si="0">((G10-G9)/G9)*100</f>
        <v>-60.260810836926183</v>
      </c>
      <c r="H11" s="108">
        <f t="shared" si="0"/>
        <v>-20.158930490416985</v>
      </c>
      <c r="I11" s="108">
        <f t="shared" si="0"/>
        <v>42.285070342315542</v>
      </c>
      <c r="J11" s="108">
        <f t="shared" si="0"/>
        <v>-80.056505333684257</v>
      </c>
      <c r="K11" s="109">
        <f t="shared" si="0"/>
        <v>0.40000000000000163</v>
      </c>
      <c r="L11" s="111">
        <f t="shared" si="0"/>
        <v>-22.883298674345077</v>
      </c>
    </row>
    <row r="12" spans="1:12" ht="33" customHeight="1" thickBot="1" x14ac:dyDescent="0.3">
      <c r="A12" s="191" t="s">
        <v>2</v>
      </c>
      <c r="B12" s="79">
        <v>2018</v>
      </c>
      <c r="C12" s="155">
        <f>(C6+C9)</f>
        <v>7331151.8600000003</v>
      </c>
      <c r="D12" s="137">
        <f>(D6+D9)</f>
        <v>7342373.0300000003</v>
      </c>
      <c r="E12" s="105">
        <f>(D12/C12)*100</f>
        <v>100.15306148630236</v>
      </c>
      <c r="F12" s="90"/>
      <c r="G12" s="136">
        <f t="shared" ref="G12:K13" si="1">(G6+G9)</f>
        <v>2645743.59</v>
      </c>
      <c r="H12" s="155">
        <f t="shared" si="1"/>
        <v>3436110.96</v>
      </c>
      <c r="I12" s="136">
        <f t="shared" si="1"/>
        <v>1437180.44</v>
      </c>
      <c r="J12" s="136">
        <f t="shared" si="1"/>
        <v>72226.81</v>
      </c>
      <c r="K12" s="137">
        <f t="shared" si="1"/>
        <v>35</v>
      </c>
      <c r="L12" s="111">
        <f t="shared" ref="L12:L13" si="2">(L6+L9)</f>
        <v>7591296.7999999998</v>
      </c>
    </row>
    <row r="13" spans="1:12" ht="30.75" customHeight="1" thickBot="1" x14ac:dyDescent="0.3">
      <c r="A13" s="192"/>
      <c r="B13" s="79">
        <v>2019</v>
      </c>
      <c r="C13" s="138">
        <f>(C7+C10)</f>
        <v>7834259.8099999996</v>
      </c>
      <c r="D13" s="139">
        <f>(D7+D10)</f>
        <v>8143794.6899999995</v>
      </c>
      <c r="E13" s="110">
        <f>(D13/C13)*100</f>
        <v>103.951041802378</v>
      </c>
      <c r="F13" s="90"/>
      <c r="G13" s="138">
        <f t="shared" si="1"/>
        <v>1100811.48</v>
      </c>
      <c r="H13" s="156">
        <f t="shared" si="1"/>
        <v>2826013.35</v>
      </c>
      <c r="I13" s="138">
        <f t="shared" si="1"/>
        <v>2081129.93</v>
      </c>
      <c r="J13" s="138">
        <f t="shared" si="1"/>
        <v>14846.519999999999</v>
      </c>
      <c r="K13" s="139">
        <f t="shared" si="1"/>
        <v>1035.1400000000001</v>
      </c>
      <c r="L13" s="159">
        <f t="shared" si="2"/>
        <v>6023836.4199999999</v>
      </c>
    </row>
    <row r="14" spans="1:12" ht="43.5" customHeight="1" thickBot="1" x14ac:dyDescent="0.3">
      <c r="A14" s="193"/>
      <c r="B14" s="80" t="s">
        <v>91</v>
      </c>
      <c r="C14" s="114">
        <f>((C13-C12)/C12)*100</f>
        <v>6.8626043984307703</v>
      </c>
      <c r="D14" s="115">
        <f>((D13-D12)/D12)*100</f>
        <v>10.915022387523658</v>
      </c>
      <c r="E14" s="115">
        <f>((E13-E12)/E12)*100</f>
        <v>3.7921759551954146</v>
      </c>
      <c r="F14" s="77"/>
      <c r="G14" s="114">
        <f t="shared" ref="G14:L14" si="3">((G13-G12)/G12)*100</f>
        <v>-58.393115487052924</v>
      </c>
      <c r="H14" s="114">
        <f t="shared" si="3"/>
        <v>-17.755468816408648</v>
      </c>
      <c r="I14" s="114">
        <f t="shared" si="3"/>
        <v>44.8064468508909</v>
      </c>
      <c r="J14" s="114">
        <f t="shared" si="3"/>
        <v>-79.444585743161028</v>
      </c>
      <c r="K14" s="114">
        <f t="shared" si="3"/>
        <v>2857.5428571428574</v>
      </c>
      <c r="L14" s="116">
        <f t="shared" si="3"/>
        <v>-20.64812404647385</v>
      </c>
    </row>
  </sheetData>
  <mergeCells count="10">
    <mergeCell ref="A12:A14"/>
    <mergeCell ref="A1:I1"/>
    <mergeCell ref="A2:A3"/>
    <mergeCell ref="B2:B3"/>
    <mergeCell ref="C2:E2"/>
    <mergeCell ref="G2:L2"/>
    <mergeCell ref="C3:C5"/>
    <mergeCell ref="D3:D5"/>
    <mergeCell ref="L3:L5"/>
    <mergeCell ref="A4:A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8"/>
  <sheetViews>
    <sheetView workbookViewId="0">
      <selection activeCell="H19" sqref="H19"/>
    </sheetView>
  </sheetViews>
  <sheetFormatPr defaultRowHeight="15" x14ac:dyDescent="0.25"/>
  <cols>
    <col min="1" max="1" width="26.7109375" customWidth="1"/>
    <col min="2" max="2" width="14.140625" customWidth="1"/>
    <col min="3" max="3" width="14" customWidth="1"/>
    <col min="4" max="4" width="13.140625" customWidth="1"/>
    <col min="5" max="5" width="14.7109375" customWidth="1"/>
  </cols>
  <sheetData>
    <row r="1" spans="1:8" ht="16.5" thickBot="1" x14ac:dyDescent="0.3">
      <c r="A1" s="209" t="s">
        <v>114</v>
      </c>
      <c r="B1" s="209"/>
      <c r="C1" s="209"/>
      <c r="D1" s="209"/>
      <c r="E1" s="209"/>
      <c r="F1" s="209"/>
      <c r="G1" s="209"/>
      <c r="H1" s="209"/>
    </row>
    <row r="2" spans="1:8" ht="15.75" thickBot="1" x14ac:dyDescent="0.3">
      <c r="A2" s="210"/>
      <c r="B2" s="211"/>
      <c r="C2" s="211"/>
      <c r="D2" s="211"/>
      <c r="E2" s="212"/>
    </row>
    <row r="3" spans="1:8" ht="16.5" thickBot="1" x14ac:dyDescent="0.3">
      <c r="A3" s="7" t="s">
        <v>115</v>
      </c>
      <c r="B3" s="8" t="s">
        <v>116</v>
      </c>
      <c r="C3" s="8" t="s">
        <v>99</v>
      </c>
      <c r="D3" s="8" t="s">
        <v>101</v>
      </c>
      <c r="E3" s="8" t="s">
        <v>100</v>
      </c>
    </row>
    <row r="4" spans="1:8" ht="15.75" thickBot="1" x14ac:dyDescent="0.3">
      <c r="A4" s="11" t="s">
        <v>117</v>
      </c>
      <c r="B4" s="17" t="s">
        <v>118</v>
      </c>
      <c r="C4" s="17"/>
      <c r="D4" s="17"/>
      <c r="E4" s="17"/>
    </row>
    <row r="5" spans="1:8" ht="15.75" thickBot="1" x14ac:dyDescent="0.3">
      <c r="A5" s="11" t="s">
        <v>119</v>
      </c>
      <c r="B5" s="17" t="s">
        <v>118</v>
      </c>
      <c r="C5" s="17"/>
      <c r="D5" s="17"/>
      <c r="E5" s="17"/>
    </row>
    <row r="6" spans="1:8" ht="15.75" thickBot="1" x14ac:dyDescent="0.3">
      <c r="A6" s="11" t="s">
        <v>120</v>
      </c>
      <c r="B6" s="17" t="s">
        <v>118</v>
      </c>
      <c r="C6" s="17"/>
      <c r="D6" s="17" t="s">
        <v>118</v>
      </c>
      <c r="E6" s="17" t="s">
        <v>121</v>
      </c>
    </row>
    <row r="7" spans="1:8" ht="15.75" thickBot="1" x14ac:dyDescent="0.3">
      <c r="A7" s="11" t="s">
        <v>122</v>
      </c>
      <c r="B7" s="17" t="s">
        <v>118</v>
      </c>
      <c r="C7" s="17"/>
      <c r="D7" s="17" t="s">
        <v>123</v>
      </c>
      <c r="E7" s="17" t="s">
        <v>124</v>
      </c>
    </row>
    <row r="8" spans="1:8" ht="15.75" thickBot="1" x14ac:dyDescent="0.3">
      <c r="A8" s="11" t="s">
        <v>125</v>
      </c>
      <c r="B8" s="17"/>
      <c r="C8" s="17" t="s">
        <v>118</v>
      </c>
      <c r="D8" s="17"/>
      <c r="E8" s="17"/>
    </row>
    <row r="9" spans="1:8" ht="15.75" thickBot="1" x14ac:dyDescent="0.3">
      <c r="A9" s="11" t="s">
        <v>126</v>
      </c>
      <c r="B9" s="17"/>
      <c r="C9" s="17">
        <v>7</v>
      </c>
      <c r="D9" s="17"/>
      <c r="E9" s="17"/>
    </row>
    <row r="10" spans="1:8" ht="15.75" thickBot="1" x14ac:dyDescent="0.3">
      <c r="A10" s="11" t="s">
        <v>128</v>
      </c>
      <c r="B10" s="17"/>
      <c r="C10" s="17"/>
      <c r="D10" s="17">
        <v>2</v>
      </c>
      <c r="E10" s="17"/>
    </row>
    <row r="11" spans="1:8" ht="15.75" thickBot="1" x14ac:dyDescent="0.3">
      <c r="A11" s="11" t="s">
        <v>129</v>
      </c>
      <c r="B11" s="17"/>
      <c r="C11" s="17"/>
      <c r="D11" s="17" t="s">
        <v>130</v>
      </c>
      <c r="E11" s="17">
        <v>13</v>
      </c>
    </row>
    <row r="12" spans="1:8" ht="15.75" thickBot="1" x14ac:dyDescent="0.3">
      <c r="A12" s="11" t="s">
        <v>131</v>
      </c>
      <c r="B12" s="17"/>
      <c r="C12" s="17"/>
      <c r="D12" s="17">
        <v>7</v>
      </c>
      <c r="E12" s="17"/>
    </row>
    <row r="13" spans="1:8" ht="15.75" thickBot="1" x14ac:dyDescent="0.3">
      <c r="A13" s="11" t="s">
        <v>132</v>
      </c>
      <c r="B13" s="17"/>
      <c r="C13" s="17"/>
      <c r="D13" s="17" t="s">
        <v>118</v>
      </c>
      <c r="E13" s="17"/>
    </row>
    <row r="14" spans="1:8" ht="15.75" thickBot="1" x14ac:dyDescent="0.3">
      <c r="A14" s="11" t="s">
        <v>133</v>
      </c>
      <c r="B14" s="17" t="s">
        <v>118</v>
      </c>
      <c r="C14" s="17"/>
      <c r="D14" s="17"/>
      <c r="E14" s="17"/>
    </row>
    <row r="15" spans="1:8" ht="15.75" thickBot="1" x14ac:dyDescent="0.3">
      <c r="A15" s="11" t="s">
        <v>134</v>
      </c>
      <c r="B15" s="17" t="s">
        <v>118</v>
      </c>
      <c r="C15" s="17" t="s">
        <v>118</v>
      </c>
      <c r="D15" s="17" t="s">
        <v>135</v>
      </c>
      <c r="E15" s="17" t="s">
        <v>136</v>
      </c>
    </row>
    <row r="16" spans="1:8" ht="15.75" thickBot="1" x14ac:dyDescent="0.3">
      <c r="A16" s="11" t="s">
        <v>137</v>
      </c>
      <c r="B16" s="17" t="s">
        <v>130</v>
      </c>
      <c r="C16" s="17">
        <v>8</v>
      </c>
      <c r="D16" s="17">
        <v>23</v>
      </c>
      <c r="E16" s="17" t="s">
        <v>138</v>
      </c>
    </row>
    <row r="17" spans="1:5" ht="15.75" thickBot="1" x14ac:dyDescent="0.3">
      <c r="A17" s="11" t="s">
        <v>139</v>
      </c>
      <c r="B17" s="17"/>
      <c r="C17" s="17" t="s">
        <v>118</v>
      </c>
      <c r="D17" s="17" t="s">
        <v>130</v>
      </c>
      <c r="E17" s="17" t="s">
        <v>127</v>
      </c>
    </row>
    <row r="18" spans="1:5" ht="15.75" thickBot="1" x14ac:dyDescent="0.3">
      <c r="A18" s="11" t="s">
        <v>140</v>
      </c>
      <c r="B18" s="17">
        <v>1</v>
      </c>
      <c r="C18" s="17"/>
      <c r="D18" s="17"/>
      <c r="E18" s="17"/>
    </row>
    <row r="19" spans="1:5" ht="15.75" thickBot="1" x14ac:dyDescent="0.3">
      <c r="A19" s="11" t="s">
        <v>141</v>
      </c>
      <c r="B19" s="17" t="s">
        <v>118</v>
      </c>
      <c r="C19" s="17"/>
      <c r="D19" s="17"/>
      <c r="E19" s="17"/>
    </row>
    <row r="20" spans="1:5" ht="15.75" thickBot="1" x14ac:dyDescent="0.3">
      <c r="A20" s="11" t="s">
        <v>142</v>
      </c>
      <c r="B20" s="17"/>
      <c r="C20" s="17"/>
      <c r="D20" s="17"/>
      <c r="E20" s="17">
        <v>1</v>
      </c>
    </row>
    <row r="21" spans="1:5" ht="15.75" thickBot="1" x14ac:dyDescent="0.3">
      <c r="A21" s="11" t="s">
        <v>143</v>
      </c>
      <c r="B21" s="17" t="s">
        <v>135</v>
      </c>
      <c r="C21" s="17"/>
      <c r="D21" s="17"/>
      <c r="E21" s="17"/>
    </row>
    <row r="22" spans="1:5" ht="15.75" thickBot="1" x14ac:dyDescent="0.3">
      <c r="A22" s="11" t="s">
        <v>144</v>
      </c>
      <c r="B22" s="17">
        <v>23</v>
      </c>
      <c r="C22" s="17"/>
      <c r="D22" s="17"/>
      <c r="E22" s="17"/>
    </row>
    <row r="23" spans="1:5" ht="15.75" thickBot="1" x14ac:dyDescent="0.3">
      <c r="A23" s="11" t="s">
        <v>145</v>
      </c>
      <c r="B23" s="17" t="s">
        <v>123</v>
      </c>
      <c r="C23" s="17"/>
      <c r="D23" s="17"/>
      <c r="E23" s="17"/>
    </row>
    <row r="24" spans="1:5" ht="15.75" thickBot="1" x14ac:dyDescent="0.3">
      <c r="A24" s="11" t="s">
        <v>146</v>
      </c>
      <c r="B24" s="17">
        <v>2</v>
      </c>
      <c r="C24" s="17"/>
      <c r="D24" s="17"/>
      <c r="E24" s="17"/>
    </row>
    <row r="25" spans="1:5" ht="15.75" thickBot="1" x14ac:dyDescent="0.3">
      <c r="A25" s="11" t="s">
        <v>147</v>
      </c>
      <c r="B25" s="17"/>
      <c r="C25" s="17"/>
      <c r="D25" s="17"/>
      <c r="E25" s="17">
        <v>2</v>
      </c>
    </row>
    <row r="26" spans="1:5" ht="15.75" thickBot="1" x14ac:dyDescent="0.3">
      <c r="A26" s="11"/>
      <c r="B26" s="17"/>
      <c r="C26" s="17"/>
      <c r="D26" s="17"/>
      <c r="E26" s="17"/>
    </row>
    <row r="27" spans="1:5" ht="15.75" thickBot="1" x14ac:dyDescent="0.3">
      <c r="A27" s="13" t="s">
        <v>2</v>
      </c>
      <c r="B27" s="14">
        <v>45</v>
      </c>
      <c r="C27" s="14">
        <v>17</v>
      </c>
      <c r="D27" s="14">
        <v>48</v>
      </c>
      <c r="E27" s="14">
        <v>116</v>
      </c>
    </row>
    <row r="28" spans="1:5" ht="15.75" thickBot="1" x14ac:dyDescent="0.3">
      <c r="A28" s="13" t="s">
        <v>148</v>
      </c>
      <c r="B28" s="213">
        <v>230</v>
      </c>
      <c r="C28" s="214"/>
      <c r="D28" s="214"/>
      <c r="E28" s="215"/>
    </row>
  </sheetData>
  <mergeCells count="3">
    <mergeCell ref="A1:H1"/>
    <mergeCell ref="A2:E2"/>
    <mergeCell ref="B28:E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T60"/>
  <sheetViews>
    <sheetView workbookViewId="0">
      <selection activeCell="G8" sqref="G8"/>
    </sheetView>
  </sheetViews>
  <sheetFormatPr defaultRowHeight="15" x14ac:dyDescent="0.25"/>
  <cols>
    <col min="1" max="1" width="14" customWidth="1"/>
    <col min="3" max="3" width="11.140625" customWidth="1"/>
    <col min="4" max="4" width="10.5703125" customWidth="1"/>
    <col min="5" max="5" width="10.28515625" customWidth="1"/>
  </cols>
  <sheetData>
    <row r="2" spans="1:10" ht="15.75" x14ac:dyDescent="0.25">
      <c r="A2" s="172" t="s">
        <v>159</v>
      </c>
      <c r="B2" s="172"/>
      <c r="C2" s="172"/>
      <c r="D2" s="172"/>
      <c r="E2" s="172"/>
      <c r="F2" s="172"/>
      <c r="G2" s="172"/>
      <c r="H2" s="172"/>
    </row>
    <row r="3" spans="1:10" ht="16.5" thickBot="1" x14ac:dyDescent="0.3">
      <c r="A3" s="67"/>
      <c r="B3" s="67"/>
      <c r="C3" s="67"/>
      <c r="D3" s="67"/>
      <c r="E3" s="67"/>
      <c r="F3" s="67"/>
      <c r="G3" s="67"/>
      <c r="H3" s="67"/>
    </row>
    <row r="4" spans="1:10" ht="16.5" thickBot="1" x14ac:dyDescent="0.3">
      <c r="A4" s="217" t="s">
        <v>94</v>
      </c>
      <c r="B4" s="219" t="s">
        <v>95</v>
      </c>
      <c r="C4" s="220"/>
      <c r="D4" s="219" t="s">
        <v>96</v>
      </c>
      <c r="E4" s="221"/>
    </row>
    <row r="5" spans="1:10" ht="16.5" thickBot="1" x14ac:dyDescent="0.3">
      <c r="A5" s="218"/>
      <c r="B5" s="30" t="s">
        <v>97</v>
      </c>
      <c r="C5" s="31" t="s">
        <v>98</v>
      </c>
      <c r="D5" s="31" t="s">
        <v>97</v>
      </c>
      <c r="E5" s="31" t="s">
        <v>98</v>
      </c>
      <c r="H5" s="16"/>
      <c r="J5" s="22"/>
    </row>
    <row r="6" spans="1:10" ht="18" customHeight="1" thickBot="1" x14ac:dyDescent="0.3">
      <c r="A6" s="11" t="s">
        <v>106</v>
      </c>
      <c r="B6" s="10">
        <v>6</v>
      </c>
      <c r="C6" s="10">
        <v>1</v>
      </c>
      <c r="D6" s="10">
        <v>3</v>
      </c>
      <c r="E6" s="10"/>
      <c r="G6" s="16"/>
      <c r="H6" s="16"/>
      <c r="J6" s="16"/>
    </row>
    <row r="7" spans="1:10" ht="18" customHeight="1" thickBot="1" x14ac:dyDescent="0.3">
      <c r="A7" s="11" t="s">
        <v>17</v>
      </c>
      <c r="B7" s="10">
        <v>2</v>
      </c>
      <c r="C7" s="10">
        <v>1</v>
      </c>
      <c r="D7" s="10">
        <v>1</v>
      </c>
      <c r="E7" s="10"/>
      <c r="G7" s="16"/>
      <c r="H7" s="16"/>
      <c r="J7" s="16"/>
    </row>
    <row r="8" spans="1:10" ht="18" customHeight="1" thickBot="1" x14ac:dyDescent="0.3">
      <c r="A8" s="11" t="s">
        <v>107</v>
      </c>
      <c r="B8" s="10">
        <v>4</v>
      </c>
      <c r="C8" s="10">
        <v>1</v>
      </c>
      <c r="D8" s="10">
        <v>1</v>
      </c>
      <c r="E8" s="10"/>
      <c r="G8" s="16"/>
      <c r="H8" s="16"/>
      <c r="J8" s="16"/>
    </row>
    <row r="9" spans="1:10" ht="18" customHeight="1" thickBot="1" x14ac:dyDescent="0.3">
      <c r="A9" s="11" t="s">
        <v>108</v>
      </c>
      <c r="B9" s="10">
        <v>3</v>
      </c>
      <c r="C9" s="10">
        <v>1</v>
      </c>
      <c r="D9" s="10">
        <v>2</v>
      </c>
      <c r="E9" s="10"/>
      <c r="G9" s="16"/>
      <c r="H9" s="16"/>
      <c r="J9" s="16"/>
    </row>
    <row r="10" spans="1:10" ht="18" customHeight="1" thickBot="1" x14ac:dyDescent="0.3">
      <c r="A10" s="11" t="s">
        <v>18</v>
      </c>
      <c r="B10" s="10">
        <v>4</v>
      </c>
      <c r="C10" s="10">
        <v>1</v>
      </c>
      <c r="D10" s="10">
        <v>1</v>
      </c>
      <c r="E10" s="10"/>
      <c r="G10" s="16"/>
      <c r="H10" s="16"/>
      <c r="J10" s="16"/>
    </row>
    <row r="11" spans="1:10" ht="18" customHeight="1" thickBot="1" x14ac:dyDescent="0.3">
      <c r="A11" s="11" t="s">
        <v>19</v>
      </c>
      <c r="B11" s="10">
        <v>2</v>
      </c>
      <c r="C11" s="10">
        <v>1</v>
      </c>
      <c r="D11" s="10">
        <v>3</v>
      </c>
      <c r="E11" s="10"/>
      <c r="G11" s="22"/>
      <c r="H11" s="16"/>
      <c r="J11" s="16"/>
    </row>
    <row r="12" spans="1:10" ht="18" customHeight="1" thickBot="1" x14ac:dyDescent="0.3">
      <c r="A12" s="11" t="s">
        <v>20</v>
      </c>
      <c r="B12" s="10">
        <v>7</v>
      </c>
      <c r="C12" s="10">
        <v>1</v>
      </c>
      <c r="D12" s="10">
        <v>1</v>
      </c>
      <c r="E12" s="10"/>
      <c r="G12" s="22"/>
      <c r="H12" s="16"/>
      <c r="J12" s="16"/>
    </row>
    <row r="13" spans="1:10" ht="18" customHeight="1" thickBot="1" x14ac:dyDescent="0.3">
      <c r="A13" s="11" t="s">
        <v>105</v>
      </c>
      <c r="B13" s="10">
        <v>4</v>
      </c>
      <c r="C13" s="10">
        <v>1</v>
      </c>
      <c r="D13" s="10">
        <v>1</v>
      </c>
      <c r="E13" s="10"/>
      <c r="G13" s="22"/>
      <c r="H13" s="16"/>
      <c r="J13" s="16"/>
    </row>
    <row r="14" spans="1:10" ht="18" customHeight="1" thickBot="1" x14ac:dyDescent="0.3">
      <c r="A14" s="11" t="s">
        <v>21</v>
      </c>
      <c r="B14" s="10">
        <v>4</v>
      </c>
      <c r="C14" s="10">
        <v>1</v>
      </c>
      <c r="D14" s="10">
        <v>2</v>
      </c>
      <c r="E14" s="10"/>
      <c r="G14" s="22"/>
      <c r="H14" s="16"/>
      <c r="J14" s="16"/>
    </row>
    <row r="15" spans="1:10" ht="18" customHeight="1" thickBot="1" x14ac:dyDescent="0.3">
      <c r="A15" s="11" t="s">
        <v>22</v>
      </c>
      <c r="B15" s="10">
        <v>2</v>
      </c>
      <c r="C15" s="10">
        <v>1</v>
      </c>
      <c r="D15" s="10">
        <v>2</v>
      </c>
      <c r="E15" s="10"/>
      <c r="G15" s="22"/>
      <c r="H15" s="16"/>
      <c r="J15" s="16"/>
    </row>
    <row r="16" spans="1:10" ht="18" customHeight="1" thickBot="1" x14ac:dyDescent="0.3">
      <c r="A16" s="11" t="s">
        <v>23</v>
      </c>
      <c r="B16" s="10">
        <v>4</v>
      </c>
      <c r="C16" s="10">
        <v>1</v>
      </c>
      <c r="D16" s="10">
        <v>1</v>
      </c>
      <c r="E16" s="10"/>
      <c r="G16" s="22"/>
      <c r="H16" s="16"/>
      <c r="J16" s="16"/>
    </row>
    <row r="17" spans="1:20" ht="18" customHeight="1" thickBot="1" x14ac:dyDescent="0.3">
      <c r="A17" s="9" t="s">
        <v>99</v>
      </c>
      <c r="B17" s="10">
        <v>6</v>
      </c>
      <c r="C17" s="10">
        <v>5</v>
      </c>
      <c r="D17" s="10">
        <v>7</v>
      </c>
      <c r="E17" s="10"/>
      <c r="G17" s="22"/>
      <c r="H17" s="16"/>
      <c r="J17" s="16"/>
    </row>
    <row r="18" spans="1:20" ht="18" customHeight="1" thickBot="1" x14ac:dyDescent="0.3">
      <c r="A18" s="11" t="s">
        <v>100</v>
      </c>
      <c r="B18" s="10">
        <v>15</v>
      </c>
      <c r="C18" s="10">
        <v>51</v>
      </c>
      <c r="D18" s="10">
        <v>12</v>
      </c>
      <c r="E18" s="10"/>
      <c r="G18" s="22"/>
      <c r="H18" s="16"/>
      <c r="J18" s="16"/>
    </row>
    <row r="19" spans="1:20" ht="18" customHeight="1" thickBot="1" x14ac:dyDescent="0.3">
      <c r="A19" s="11" t="s">
        <v>24</v>
      </c>
      <c r="B19" s="10">
        <v>2</v>
      </c>
      <c r="C19" s="10">
        <v>1</v>
      </c>
      <c r="D19" s="10">
        <v>2</v>
      </c>
      <c r="E19" s="10"/>
      <c r="G19" s="22"/>
      <c r="H19" s="16"/>
      <c r="J19" s="16"/>
    </row>
    <row r="20" spans="1:20" ht="18" customHeight="1" thickBot="1" x14ac:dyDescent="0.3">
      <c r="A20" s="11" t="s">
        <v>102</v>
      </c>
      <c r="B20" s="10">
        <v>20</v>
      </c>
      <c r="C20" s="10">
        <v>22</v>
      </c>
      <c r="D20" s="10">
        <v>4</v>
      </c>
      <c r="E20" s="10"/>
      <c r="G20" s="22"/>
      <c r="H20" s="16"/>
      <c r="J20" s="16"/>
    </row>
    <row r="21" spans="1:20" ht="18" customHeight="1" thickBot="1" x14ac:dyDescent="0.3">
      <c r="A21" s="11" t="s">
        <v>25</v>
      </c>
      <c r="B21" s="10">
        <v>3</v>
      </c>
      <c r="C21" s="10">
        <v>1</v>
      </c>
      <c r="D21" s="10">
        <v>2</v>
      </c>
      <c r="E21" s="10"/>
      <c r="G21" s="22"/>
      <c r="H21" s="16"/>
      <c r="J21" s="16"/>
    </row>
    <row r="22" spans="1:20" ht="18" customHeight="1" thickBot="1" x14ac:dyDescent="0.3">
      <c r="A22" s="11" t="s">
        <v>109</v>
      </c>
      <c r="B22" s="10">
        <v>3</v>
      </c>
      <c r="C22" s="10">
        <v>1</v>
      </c>
      <c r="D22" s="10">
        <v>2</v>
      </c>
      <c r="E22" s="10"/>
      <c r="G22" s="22"/>
      <c r="H22" s="16"/>
      <c r="J22" s="22"/>
    </row>
    <row r="23" spans="1:20" ht="18" customHeight="1" thickBot="1" x14ac:dyDescent="0.3">
      <c r="A23" s="11" t="s">
        <v>104</v>
      </c>
      <c r="B23" s="10">
        <v>4</v>
      </c>
      <c r="C23" s="10">
        <v>1</v>
      </c>
      <c r="D23" s="10">
        <v>1</v>
      </c>
      <c r="E23" s="10"/>
      <c r="H23" s="16"/>
      <c r="J23" s="22"/>
    </row>
    <row r="24" spans="1:20" ht="18" customHeight="1" thickBot="1" x14ac:dyDescent="0.3">
      <c r="A24" s="19" t="s">
        <v>103</v>
      </c>
      <c r="B24" s="20">
        <v>2</v>
      </c>
      <c r="C24" s="20">
        <v>1</v>
      </c>
      <c r="D24" s="20">
        <v>1</v>
      </c>
      <c r="E24" s="20"/>
      <c r="H24" s="16"/>
    </row>
    <row r="25" spans="1:20" ht="18" customHeight="1" thickBot="1" x14ac:dyDescent="0.3">
      <c r="A25" s="9" t="s">
        <v>160</v>
      </c>
      <c r="B25" s="23"/>
      <c r="C25" s="23"/>
      <c r="D25" s="23">
        <v>2</v>
      </c>
      <c r="E25" s="24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1:20" s="21" customFormat="1" x14ac:dyDescent="0.25">
      <c r="A26" s="15"/>
      <c r="B26" s="16"/>
      <c r="C26" s="16"/>
      <c r="D26" s="16"/>
      <c r="E26" s="16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1:20" x14ac:dyDescent="0.25">
      <c r="A27" s="222" t="s">
        <v>150</v>
      </c>
      <c r="B27" s="222"/>
      <c r="C27" s="12"/>
      <c r="D27" s="12"/>
      <c r="E27" s="35">
        <f>SUM(B6:B25)</f>
        <v>97</v>
      </c>
    </row>
    <row r="28" spans="1:20" x14ac:dyDescent="0.25">
      <c r="A28" s="216" t="s">
        <v>110</v>
      </c>
      <c r="B28" s="216"/>
      <c r="C28" s="12"/>
      <c r="D28" s="12"/>
      <c r="E28" s="35">
        <f>SUM(D6:D25)</f>
        <v>51</v>
      </c>
    </row>
    <row r="29" spans="1:20" x14ac:dyDescent="0.25">
      <c r="A29" s="18" t="s">
        <v>111</v>
      </c>
      <c r="B29" s="12"/>
      <c r="C29" s="12"/>
      <c r="D29" s="12"/>
      <c r="E29" s="35">
        <f>SUM(E27:E28)</f>
        <v>148</v>
      </c>
    </row>
    <row r="30" spans="1:20" x14ac:dyDescent="0.25">
      <c r="A30" s="18" t="s">
        <v>112</v>
      </c>
      <c r="B30" s="12"/>
      <c r="C30" s="12"/>
      <c r="D30" s="12"/>
      <c r="E30" s="35">
        <f>SUM(C6:C25)</f>
        <v>94</v>
      </c>
    </row>
    <row r="31" spans="1:20" x14ac:dyDescent="0.25">
      <c r="A31" s="18" t="s">
        <v>113</v>
      </c>
      <c r="B31" s="12"/>
      <c r="C31" s="12"/>
      <c r="D31" s="12"/>
      <c r="E31" s="35">
        <f>SUM(E29:E30)</f>
        <v>242</v>
      </c>
    </row>
    <row r="40" spans="1:1" x14ac:dyDescent="0.25">
      <c r="A40" s="16"/>
    </row>
    <row r="41" spans="1:1" x14ac:dyDescent="0.25">
      <c r="A41" s="16"/>
    </row>
    <row r="42" spans="1:1" x14ac:dyDescent="0.25">
      <c r="A42" s="16"/>
    </row>
    <row r="43" spans="1:1" x14ac:dyDescent="0.25">
      <c r="A43" s="16"/>
    </row>
    <row r="44" spans="1:1" x14ac:dyDescent="0.25">
      <c r="A44" s="16"/>
    </row>
    <row r="45" spans="1:1" x14ac:dyDescent="0.25">
      <c r="A45" s="16"/>
    </row>
    <row r="46" spans="1:1" x14ac:dyDescent="0.25">
      <c r="A46" s="16"/>
    </row>
    <row r="47" spans="1:1" x14ac:dyDescent="0.25">
      <c r="A47" s="16"/>
    </row>
    <row r="48" spans="1:1" x14ac:dyDescent="0.25">
      <c r="A48" s="16"/>
    </row>
    <row r="49" spans="1:1" x14ac:dyDescent="0.25">
      <c r="A49" s="16"/>
    </row>
    <row r="50" spans="1:1" x14ac:dyDescent="0.25">
      <c r="A50" s="16"/>
    </row>
    <row r="51" spans="1:1" x14ac:dyDescent="0.25">
      <c r="A51" s="16"/>
    </row>
    <row r="52" spans="1:1" x14ac:dyDescent="0.25">
      <c r="A52" s="16"/>
    </row>
    <row r="53" spans="1:1" x14ac:dyDescent="0.25">
      <c r="A53" s="16"/>
    </row>
    <row r="54" spans="1:1" x14ac:dyDescent="0.25">
      <c r="A54" s="16"/>
    </row>
    <row r="55" spans="1:1" x14ac:dyDescent="0.25">
      <c r="A55" s="16"/>
    </row>
    <row r="56" spans="1:1" x14ac:dyDescent="0.25">
      <c r="A56" s="16"/>
    </row>
    <row r="57" spans="1:1" x14ac:dyDescent="0.25">
      <c r="A57" s="16"/>
    </row>
    <row r="58" spans="1:1" x14ac:dyDescent="0.25">
      <c r="A58" s="16"/>
    </row>
    <row r="59" spans="1:1" x14ac:dyDescent="0.25">
      <c r="A59" s="16"/>
    </row>
    <row r="60" spans="1:1" x14ac:dyDescent="0.25">
      <c r="A60" s="22"/>
    </row>
  </sheetData>
  <sortState ref="A7:E25">
    <sortCondition ref="A6"/>
  </sortState>
  <mergeCells count="6">
    <mergeCell ref="A28:B28"/>
    <mergeCell ref="A2:H2"/>
    <mergeCell ref="A4:A5"/>
    <mergeCell ref="B4:C4"/>
    <mergeCell ref="D4:E4"/>
    <mergeCell ref="A27:B27"/>
  </mergeCells>
  <pageMargins left="0.7" right="0.7" top="0.75" bottom="0.75" header="0.3" footer="0.3"/>
  <pageSetup paperSize="9" orientation="portrait" r:id="rId1"/>
  <ignoredErrors>
    <ignoredError sqref="E3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5" sqref="H1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MUHAKEMAT</vt:lpstr>
      <vt:lpstr>MUHASEBE 1</vt:lpstr>
      <vt:lpstr>MUHASEBE 2</vt:lpstr>
      <vt:lpstr>MUHASEBE 3</vt:lpstr>
      <vt:lpstr>MUHASEBE 4</vt:lpstr>
      <vt:lpstr>MUHASEBE 5</vt:lpstr>
      <vt:lpstr>PERSONEL 2</vt:lpstr>
      <vt:lpstr>PERSONEL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Yıldız YÜKSEL SOYKAN</dc:creator>
  <cp:lastModifiedBy>Yıldız YÜKSEL SOYKAN</cp:lastModifiedBy>
  <cp:lastPrinted>2019-09-26T10:51:34Z</cp:lastPrinted>
  <dcterms:created xsi:type="dcterms:W3CDTF">2015-02-24T08:27:46Z</dcterms:created>
  <dcterms:modified xsi:type="dcterms:W3CDTF">2020-01-03T07:40:40Z</dcterms:modified>
</cp:coreProperties>
</file>