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PERSONEL 2" sheetId="11" state="hidden" r:id="rId7"/>
    <sheet name="PERSONEL" sheetId="13" r:id="rId8"/>
    <sheet name="Sayfa1" sheetId="14" r:id="rId9"/>
  </sheets>
  <calcPr calcId="145621"/>
</workbook>
</file>

<file path=xl/calcChain.xml><?xml version="1.0" encoding="utf-8"?>
<calcChain xmlns="http://schemas.openxmlformats.org/spreadsheetml/2006/main">
  <c r="D17" i="3" l="1"/>
  <c r="D7" i="3"/>
  <c r="D13" i="3"/>
  <c r="D12" i="3"/>
  <c r="D19" i="3"/>
  <c r="D18" i="3"/>
  <c r="D11" i="3"/>
  <c r="D22" i="3"/>
  <c r="D16" i="3"/>
  <c r="D14" i="3"/>
  <c r="D15" i="3"/>
  <c r="D10" i="3"/>
  <c r="D21" i="3"/>
  <c r="D6" i="3"/>
  <c r="D9" i="3"/>
  <c r="D20" i="3"/>
  <c r="D8" i="3"/>
  <c r="C9" i="2"/>
  <c r="E21" i="4"/>
  <c r="G13" i="4"/>
  <c r="H4" i="1"/>
  <c r="H3" i="1"/>
  <c r="K13" i="6"/>
  <c r="J13" i="6"/>
  <c r="I13" i="6"/>
  <c r="H13" i="6"/>
  <c r="G13" i="6"/>
  <c r="K12" i="6"/>
  <c r="J12" i="6"/>
  <c r="I12" i="6"/>
  <c r="H12" i="6"/>
  <c r="G12" i="6"/>
  <c r="C19" i="1"/>
  <c r="D19" i="1"/>
  <c r="E19" i="1"/>
  <c r="F19" i="1"/>
  <c r="G19" i="1"/>
  <c r="H19" i="1"/>
  <c r="I19" i="1"/>
  <c r="J19" i="1"/>
  <c r="K19" i="1"/>
  <c r="L19" i="1"/>
  <c r="M19" i="1"/>
  <c r="N19" i="1"/>
  <c r="B19" i="1"/>
  <c r="K14" i="6" l="1"/>
  <c r="B9" i="2"/>
  <c r="K4" i="1" l="1"/>
  <c r="K3" i="1"/>
  <c r="D13" i="6" l="1"/>
  <c r="C13" i="6"/>
  <c r="D12" i="6"/>
  <c r="C12" i="6"/>
  <c r="I8" i="2"/>
  <c r="I9" i="2"/>
  <c r="I7" i="2"/>
  <c r="D8" i="2"/>
  <c r="D7" i="2"/>
  <c r="D6" i="2"/>
  <c r="O18" i="1"/>
  <c r="O17" i="1"/>
  <c r="O15" i="1"/>
  <c r="O14" i="1"/>
  <c r="O13" i="1"/>
  <c r="O12" i="1"/>
  <c r="O11" i="1"/>
  <c r="O10" i="1"/>
  <c r="O9" i="1"/>
  <c r="O16" i="1"/>
  <c r="D9" i="2" l="1"/>
  <c r="O19" i="1"/>
  <c r="K11" i="6"/>
  <c r="J11" i="6"/>
  <c r="I11" i="6"/>
  <c r="H11" i="6"/>
  <c r="G11" i="6"/>
  <c r="L10" i="6"/>
  <c r="L9" i="6"/>
  <c r="L7" i="6"/>
  <c r="L6" i="6"/>
  <c r="D11" i="6"/>
  <c r="C11" i="6"/>
  <c r="E10" i="6"/>
  <c r="E9" i="6"/>
  <c r="E7" i="6"/>
  <c r="F22" i="5"/>
  <c r="E22" i="5"/>
  <c r="C22" i="5"/>
  <c r="B22" i="5"/>
  <c r="G7" i="5"/>
  <c r="D7" i="5"/>
  <c r="G19" i="5"/>
  <c r="D19" i="5"/>
  <c r="G9" i="5"/>
  <c r="D9" i="5"/>
  <c r="G5" i="5"/>
  <c r="D5" i="5"/>
  <c r="G20" i="5"/>
  <c r="D20" i="5"/>
  <c r="G10" i="5"/>
  <c r="D10" i="5"/>
  <c r="G15" i="5"/>
  <c r="D15" i="5"/>
  <c r="G14" i="5"/>
  <c r="D14" i="5"/>
  <c r="G16" i="5"/>
  <c r="D16" i="5"/>
  <c r="G21" i="5"/>
  <c r="D21" i="5"/>
  <c r="G11" i="5"/>
  <c r="D11" i="5"/>
  <c r="G17" i="5"/>
  <c r="D17" i="5"/>
  <c r="G18" i="5"/>
  <c r="D18" i="5"/>
  <c r="G12" i="5"/>
  <c r="D12" i="5"/>
  <c r="G13" i="5"/>
  <c r="D13" i="5"/>
  <c r="G6" i="5"/>
  <c r="D6" i="5"/>
  <c r="G8" i="5"/>
  <c r="D8" i="5"/>
  <c r="G12" i="4"/>
  <c r="G11" i="4"/>
  <c r="G17" i="4"/>
  <c r="G16" i="4"/>
  <c r="G10" i="4"/>
  <c r="G20" i="4"/>
  <c r="G15" i="4"/>
  <c r="G14" i="4"/>
  <c r="G9" i="4"/>
  <c r="G19" i="4"/>
  <c r="G4" i="4"/>
  <c r="G8" i="4"/>
  <c r="G18" i="4"/>
  <c r="G6" i="4"/>
  <c r="F21" i="4"/>
  <c r="C21" i="4"/>
  <c r="B21" i="4"/>
  <c r="D6" i="4"/>
  <c r="D18" i="4"/>
  <c r="D8" i="4"/>
  <c r="D4" i="4"/>
  <c r="D19" i="4"/>
  <c r="D9" i="4"/>
  <c r="D14" i="4"/>
  <c r="D13" i="4"/>
  <c r="D15" i="4"/>
  <c r="D20" i="4"/>
  <c r="D10" i="4"/>
  <c r="D16" i="4"/>
  <c r="D17" i="4"/>
  <c r="D11" i="4"/>
  <c r="D12" i="4"/>
  <c r="G5" i="4"/>
  <c r="D5" i="4"/>
  <c r="G7" i="4"/>
  <c r="D7" i="4"/>
  <c r="C23" i="3"/>
  <c r="B23" i="3"/>
  <c r="L13" i="6" l="1"/>
  <c r="I14" i="6"/>
  <c r="E12" i="6"/>
  <c r="J14" i="6"/>
  <c r="D21" i="4"/>
  <c r="L12" i="6"/>
  <c r="L11" i="6"/>
  <c r="H14" i="6"/>
  <c r="G14" i="6"/>
  <c r="C14" i="6"/>
  <c r="E13" i="6"/>
  <c r="G22" i="5"/>
  <c r="D22" i="5"/>
  <c r="G21" i="4"/>
  <c r="D23" i="3"/>
  <c r="D14" i="6"/>
  <c r="E14" i="6" l="1"/>
  <c r="L14" i="6"/>
  <c r="E30" i="13" l="1"/>
  <c r="E28" i="13"/>
  <c r="E27" i="13"/>
  <c r="E29" i="13" l="1"/>
  <c r="E31" i="13" s="1"/>
</calcChain>
</file>

<file path=xl/sharedStrings.xml><?xml version="1.0" encoding="utf-8"?>
<sst xmlns="http://schemas.openxmlformats.org/spreadsheetml/2006/main" count="263" uniqueCount="168">
  <si>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</si>
  <si>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</si>
  <si>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</si>
  <si>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</si>
  <si>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</si>
  <si>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</si>
  <si>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</si>
  <si>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</si>
  <si>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</si>
  <si>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</si>
  <si>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</si>
  <si>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</si>
  <si>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</si>
  <si>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</si>
  <si>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</si>
  <si>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</si>
  <si>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</si>
  <si>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</si>
  <si>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</si>
  <si>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</si>
  <si>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</si>
  <si>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</si>
  <si>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</si>
  <si>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</si>
  <si>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</si>
  <si>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</si>
  <si>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</si>
  <si>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</si>
  <si>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</si>
  <si>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</si>
  <si>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</si>
  <si>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</si>
  <si>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</si>
  <si>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</si>
  <si>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</si>
  <si>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</si>
  <si>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</si>
  <si>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</si>
  <si>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</si>
  <si>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</si>
  <si>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</si>
  <si>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</si>
  <si>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</si>
  <si>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</si>
  <si>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</si>
  <si>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</si>
  <si>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</si>
  <si>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</si>
  <si>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</si>
  <si>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</si>
  <si>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</si>
  <si>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</si>
  <si>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</si>
  <si>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</si>
  <si>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</si>
  <si>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</si>
  <si>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</si>
  <si>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</si>
  <si>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</si>
  <si>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</si>
  <si>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</si>
  <si>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</si>
  <si>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</si>
  <si>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</si>
  <si>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</si>
  <si>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</si>
  <si>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</si>
  <si>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</si>
  <si>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</si>
  <si>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</si>
  <si>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</si>
  <si>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</si>
  <si>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</si>
  <si>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</si>
  <si>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</si>
  <si>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</si>
  <si>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</si>
  <si>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</si>
  <si>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</si>
  <si>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</si>
  <si>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</si>
  <si>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</si>
  <si>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</si>
  <si>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</si>
  <si>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</si>
  <si>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</si>
  <si>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</si>
  <si>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</si>
  <si>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</si>
  <si>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</si>
  <si>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Serm.Saym.</t>
  </si>
  <si>
    <t>Artış Or.</t>
  </si>
  <si>
    <t>Sakarya</t>
  </si>
  <si>
    <t>Üniv. Dön.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</si>
  <si>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</si>
  <si>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</si>
  <si>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</si>
  <si>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</si>
  <si>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</si>
  <si>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</si>
  <si>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</si>
  <si>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</si>
  <si>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</si>
  <si>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</si>
  <si>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</si>
  <si>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</si>
  <si>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</si>
  <si>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</si>
  <si>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</si>
  <si>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</si>
  <si>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</si>
  <si>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</si>
  <si>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</si>
  <si>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</si>
  <si>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</si>
  <si>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</si>
  <si>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</si>
  <si>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</si>
  <si>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</si>
  <si>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</si>
  <si>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</si>
  <si>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</si>
  <si>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</si>
  <si>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</si>
  <si>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</si>
  <si>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</si>
  <si>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</si>
  <si>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</si>
  <si>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</si>
  <si>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</si>
  <si>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</si>
  <si>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</si>
  <si>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</si>
  <si>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</si>
  <si>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</si>
  <si>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</si>
  <si>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</si>
  <si>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</si>
  <si>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</si>
  <si>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</si>
  <si>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</si>
  <si>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</si>
  <si>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</si>
  <si>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</si>
  <si>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</si>
  <si>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</si>
  <si>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</si>
  <si>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</si>
  <si>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</si>
  <si>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Ferizli Malmüdürlüğü</t>
  </si>
  <si>
    <t>DOLU VALİLİK ATAMALI</t>
  </si>
  <si>
    <t>ÇOCUK MAH.</t>
  </si>
  <si>
    <t>İCRA MAHK.</t>
  </si>
  <si>
    <t>AİLE
 MAHK.</t>
  </si>
  <si>
    <t>İŞ MAHK.</t>
  </si>
  <si>
    <t xml:space="preserve">                             CARİ HARCAMALAR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</si>
  <si>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</si>
  <si>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</si>
  <si>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</si>
  <si>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DOLU BOŞ KADRO DURUMU</t>
  </si>
  <si>
    <t>UZMNLK KOOR.</t>
  </si>
  <si>
    <t>Tahs./Tah.</t>
  </si>
  <si>
    <t>Sakarya Uy.Bil.</t>
  </si>
  <si>
    <t>OCAK 2019</t>
  </si>
  <si>
    <t>OCAK 2020</t>
  </si>
  <si>
    <t xml:space="preserve">MERKEZ VE BAĞLI İLÇELERDE HAZİNE İLE İLGİLİ DAVALARIN MAHKEMELERE GÖRE DAĞILIMI (OCAK 2020 )
</t>
  </si>
  <si>
    <t>GELİRLERİN GİDERLERİ KARŞILAMA VE İL TOPLAM GELİRİ İÇİNDEKİ ORANI (OCAK 2019 -OCAK 2020)</t>
  </si>
  <si>
    <t>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</si>
</sst>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b/>
      <sz val="12"/>
      <color rgb="FF292727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224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" fillId="2" borderId="0" xfId="0" applyFont="1" applyFill="1"/>
    <xf numFmtId="0" fontId="14" fillId="2" borderId="3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22" xfId="0" applyBorder="1"/>
    <xf numFmtId="0" fontId="0" fillId="0" borderId="0" xfId="0" applyBorder="1"/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49" fontId="21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3" fontId="0" fillId="0" borderId="0" xfId="0" applyNumberFormat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14" xfId="0" applyFont="1" applyBorder="1" applyAlignment="1">
      <alignment horizontal="center" vertical="center"/>
    </xf>
    <xf numFmtId="4" fontId="19" fillId="0" borderId="18" xfId="0" applyNumberFormat="1" applyFont="1" applyFill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0" fillId="3" borderId="44" xfId="0" applyFont="1" applyFill="1" applyBorder="1" applyAlignment="1">
      <alignment horizontal="center" vertical="center" wrapText="1"/>
    </xf>
    <xf numFmtId="4" fontId="27" fillId="0" borderId="18" xfId="0" applyNumberFormat="1" applyFont="1" applyBorder="1" applyAlignment="1">
      <alignment horizontal="center" vertical="center" wrapText="1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27" xfId="0" applyNumberFormat="1" applyFont="1" applyFill="1" applyBorder="1" applyAlignment="1">
      <alignment horizontal="center" vertical="center"/>
    </xf>
    <xf numFmtId="164" fontId="21" fillId="3" borderId="40" xfId="0" applyNumberFormat="1" applyFont="1" applyFill="1" applyBorder="1" applyAlignment="1">
      <alignment horizontal="center" vertical="center"/>
    </xf>
    <xf numFmtId="4" fontId="32" fillId="3" borderId="40" xfId="0" applyNumberFormat="1" applyFont="1" applyFill="1" applyBorder="1" applyAlignment="1">
      <alignment horizontal="center" vertical="center"/>
    </xf>
    <xf numFmtId="4" fontId="39" fillId="3" borderId="25" xfId="0" applyNumberFormat="1" applyFont="1" applyFill="1" applyBorder="1" applyAlignment="1">
      <alignment horizontal="center" vertical="center"/>
    </xf>
    <xf numFmtId="4" fontId="27" fillId="3" borderId="25" xfId="0" applyNumberFormat="1" applyFont="1" applyFill="1" applyBorder="1" applyAlignment="1">
      <alignment horizontal="center" vertical="center"/>
    </xf>
    <xf numFmtId="4" fontId="39" fillId="3" borderId="18" xfId="0" applyNumberFormat="1" applyFont="1" applyFill="1" applyBorder="1" applyAlignment="1">
      <alignment horizontal="center" vertical="center"/>
    </xf>
    <xf numFmtId="4" fontId="39" fillId="3" borderId="40" xfId="0" applyNumberFormat="1" applyFont="1" applyFill="1" applyBorder="1" applyAlignment="1">
      <alignment horizontal="center" vertical="center"/>
    </xf>
    <xf numFmtId="4" fontId="39" fillId="3" borderId="26" xfId="0" applyNumberFormat="1" applyFont="1" applyFill="1" applyBorder="1" applyAlignment="1">
      <alignment horizontal="center" vertical="center"/>
    </xf>
    <xf numFmtId="4" fontId="22" fillId="0" borderId="46" xfId="0" applyNumberFormat="1" applyFont="1" applyFill="1" applyBorder="1" applyAlignment="1">
      <alignment horizontal="center" vertical="center"/>
    </xf>
    <xf numFmtId="4" fontId="19" fillId="0" borderId="40" xfId="0" applyNumberFormat="1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4" fontId="19" fillId="0" borderId="40" xfId="0" applyNumberFormat="1" applyFont="1" applyBorder="1" applyAlignment="1">
      <alignment horizontal="center" vertical="center"/>
    </xf>
    <xf numFmtId="4" fontId="19" fillId="0" borderId="27" xfId="0" applyNumberFormat="1" applyFont="1" applyBorder="1" applyAlignment="1">
      <alignment horizontal="center" vertical="center"/>
    </xf>
    <xf numFmtId="4" fontId="22" fillId="0" borderId="30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2" fillId="0" borderId="49" xfId="0" applyNumberFormat="1" applyFont="1" applyBorder="1" applyAlignment="1">
      <alignment horizontal="center" vertical="center"/>
    </xf>
    <xf numFmtId="4" fontId="19" fillId="3" borderId="40" xfId="0" applyNumberFormat="1" applyFont="1" applyFill="1" applyBorder="1" applyAlignment="1">
      <alignment horizontal="center" vertical="center"/>
    </xf>
    <xf numFmtId="4" fontId="19" fillId="3" borderId="27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4" fontId="22" fillId="3" borderId="21" xfId="0" applyNumberFormat="1" applyFont="1" applyFill="1" applyBorder="1" applyAlignment="1">
      <alignment horizontal="center" vertical="center" wrapText="1"/>
    </xf>
    <xf numFmtId="4" fontId="22" fillId="3" borderId="18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4" fontId="19" fillId="0" borderId="21" xfId="0" applyNumberFormat="1" applyFont="1" applyFill="1" applyBorder="1" applyAlignment="1">
      <alignment horizontal="right" vertical="center" wrapText="1"/>
    </xf>
    <xf numFmtId="4" fontId="29" fillId="0" borderId="18" xfId="0" applyNumberFormat="1" applyFont="1" applyBorder="1" applyAlignment="1">
      <alignment horizontal="right"/>
    </xf>
    <xf numFmtId="4" fontId="29" fillId="0" borderId="18" xfId="0" applyNumberFormat="1" applyFont="1" applyFill="1" applyBorder="1" applyAlignment="1">
      <alignment horizontal="right"/>
    </xf>
    <xf numFmtId="3" fontId="27" fillId="0" borderId="18" xfId="0" applyNumberFormat="1" applyFont="1" applyFill="1" applyBorder="1" applyAlignment="1">
      <alignment horizontal="right" vertical="center"/>
    </xf>
    <xf numFmtId="3" fontId="27" fillId="0" borderId="18" xfId="0" applyNumberFormat="1" applyFont="1" applyBorder="1" applyAlignment="1">
      <alignment horizontal="right" vertical="center"/>
    </xf>
    <xf numFmtId="3" fontId="27" fillId="0" borderId="18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4" fontId="19" fillId="0" borderId="20" xfId="0" applyNumberFormat="1" applyFont="1" applyFill="1" applyBorder="1" applyAlignment="1">
      <alignment horizontal="right" vertical="center"/>
    </xf>
    <xf numFmtId="4" fontId="19" fillId="0" borderId="19" xfId="0" applyNumberFormat="1" applyFont="1" applyFill="1" applyBorder="1" applyAlignment="1">
      <alignment horizontal="right" vertical="center" wrapText="1"/>
    </xf>
    <xf numFmtId="4" fontId="19" fillId="0" borderId="45" xfId="0" applyNumberFormat="1" applyFont="1" applyFill="1" applyBorder="1" applyAlignment="1">
      <alignment horizontal="right" vertical="center"/>
    </xf>
    <xf numFmtId="4" fontId="22" fillId="0" borderId="18" xfId="0" applyNumberFormat="1" applyFont="1" applyFill="1" applyBorder="1" applyAlignment="1">
      <alignment horizontal="center" vertical="center" wrapText="1"/>
    </xf>
    <xf numFmtId="4" fontId="18" fillId="0" borderId="23" xfId="0" applyNumberFormat="1" applyFont="1" applyFill="1" applyBorder="1" applyAlignment="1">
      <alignment vertical="center"/>
    </xf>
    <xf numFmtId="4" fontId="19" fillId="0" borderId="47" xfId="0" applyNumberFormat="1" applyFont="1" applyBorder="1" applyAlignment="1">
      <alignment horizontal="right" vertical="center"/>
    </xf>
    <xf numFmtId="4" fontId="19" fillId="0" borderId="48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3" borderId="18" xfId="0" applyFont="1" applyFill="1" applyBorder="1" applyAlignment="1">
      <alignment vertical="center"/>
    </xf>
    <xf numFmtId="0" fontId="38" fillId="3" borderId="18" xfId="0" applyFont="1" applyFill="1" applyBorder="1" applyAlignment="1">
      <alignment horizontal="center"/>
    </xf>
    <xf numFmtId="0" fontId="38" fillId="3" borderId="21" xfId="0" applyFont="1" applyFill="1" applyBorder="1" applyAlignment="1">
      <alignment horizontal="center"/>
    </xf>
    <xf numFmtId="0" fontId="38" fillId="3" borderId="50" xfId="0" applyFont="1" applyFill="1" applyBorder="1" applyAlignment="1">
      <alignment horizontal="center"/>
    </xf>
    <xf numFmtId="4" fontId="27" fillId="0" borderId="21" xfId="0" applyNumberFormat="1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40" fillId="0" borderId="2" xfId="0" applyFont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right" vertical="center" wrapText="1"/>
    </xf>
    <xf numFmtId="0" fontId="3" fillId="0" borderId="0" xfId="0" applyFont="1" applyAlignment="1"/>
    <xf numFmtId="0" fontId="37" fillId="0" borderId="18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4" fontId="18" fillId="0" borderId="47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/>
    </xf>
    <xf numFmtId="4" fontId="21" fillId="0" borderId="1" xfId="0" applyNumberFormat="1" applyFont="1" applyBorder="1" applyAlignment="1">
      <alignment horizontal="center" vertical="center"/>
    </xf>
    <xf numFmtId="3" fontId="39" fillId="3" borderId="40" xfId="0" applyNumberFormat="1" applyFont="1" applyFill="1" applyBorder="1" applyAlignment="1">
      <alignment horizontal="right" vertical="center"/>
    </xf>
    <xf numFmtId="3" fontId="39" fillId="3" borderId="43" xfId="0" applyNumberFormat="1" applyFont="1" applyFill="1" applyBorder="1" applyAlignment="1">
      <alignment horizontal="right" vertical="center"/>
    </xf>
    <xf numFmtId="4" fontId="0" fillId="0" borderId="18" xfId="0" applyNumberFormat="1" applyBorder="1" applyAlignment="1">
      <alignment wrapText="1"/>
    </xf>
    <xf numFmtId="0" fontId="38" fillId="0" borderId="51" xfId="0" applyFont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" fontId="29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0" fontId="31" fillId="0" borderId="0" xfId="0" applyFont="1" applyAlignment="1"/>
    <xf numFmtId="0" fontId="5" fillId="3" borderId="1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D9" sqref="D9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167" t="s">
        <v>157</v>
      </c>
      <c r="B1" s="167"/>
      <c r="C1" s="167"/>
      <c r="D1" s="167"/>
      <c r="E1" s="167"/>
      <c r="F1" s="167"/>
      <c r="G1" s="167"/>
      <c r="H1" s="167"/>
      <c r="I1" s="168"/>
      <c r="J1" s="168"/>
      <c r="K1" s="168"/>
    </row>
    <row r="2" spans="1:15" ht="44.25" customHeight="1" thickBot="1" x14ac:dyDescent="0.3">
      <c r="A2" s="22"/>
      <c r="B2" s="22"/>
      <c r="C2" s="22"/>
      <c r="D2" s="25"/>
      <c r="E2" s="26"/>
      <c r="F2" s="27" t="s">
        <v>0</v>
      </c>
      <c r="G2" s="27" t="s">
        <v>1</v>
      </c>
      <c r="H2" s="27" t="s">
        <v>2</v>
      </c>
      <c r="I2" s="27" t="s">
        <v>3</v>
      </c>
      <c r="J2" s="27" t="s">
        <v>4</v>
      </c>
      <c r="K2" s="27" t="s">
        <v>2</v>
      </c>
    </row>
    <row r="3" spans="1:15" ht="42" customHeight="1" thickBot="1" x14ac:dyDescent="0.3">
      <c r="D3" s="91" t="s">
        <v>163</v>
      </c>
      <c r="E3" s="1" t="s">
        <v>5</v>
      </c>
      <c r="F3" s="57">
        <v>3214</v>
      </c>
      <c r="G3" s="58">
        <v>3473</v>
      </c>
      <c r="H3" s="150">
        <f>SUM(F3:G3)</f>
        <v>6687</v>
      </c>
      <c r="I3" s="59">
        <v>45</v>
      </c>
      <c r="J3" s="59">
        <v>15</v>
      </c>
      <c r="K3" s="150">
        <f>SUM(I3:J3)</f>
        <v>60</v>
      </c>
    </row>
    <row r="4" spans="1:15" ht="42" customHeight="1" thickBot="1" x14ac:dyDescent="0.3">
      <c r="D4" s="91" t="s">
        <v>164</v>
      </c>
      <c r="E4" s="1" t="s">
        <v>5</v>
      </c>
      <c r="F4" s="60">
        <v>3410</v>
      </c>
      <c r="G4" s="59">
        <v>3712</v>
      </c>
      <c r="H4" s="150">
        <f>SUM(F4:G4)</f>
        <v>7122</v>
      </c>
      <c r="I4" s="59">
        <v>18</v>
      </c>
      <c r="J4" s="59">
        <v>7</v>
      </c>
      <c r="K4" s="150">
        <f>SUM(I4:J4)</f>
        <v>25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165" t="s">
        <v>165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</row>
    <row r="8" spans="1:15" ht="48" customHeight="1" x14ac:dyDescent="0.25">
      <c r="A8" s="61" t="s">
        <v>6</v>
      </c>
      <c r="B8" s="62" t="s">
        <v>7</v>
      </c>
      <c r="C8" s="62" t="s">
        <v>8</v>
      </c>
      <c r="D8" s="62" t="s">
        <v>153</v>
      </c>
      <c r="E8" s="62" t="s">
        <v>9</v>
      </c>
      <c r="F8" s="62" t="s">
        <v>10</v>
      </c>
      <c r="G8" s="62" t="s">
        <v>11</v>
      </c>
      <c r="H8" s="62" t="s">
        <v>12</v>
      </c>
      <c r="I8" s="62" t="s">
        <v>152</v>
      </c>
      <c r="J8" s="62" t="s">
        <v>154</v>
      </c>
      <c r="K8" s="62" t="s">
        <v>13</v>
      </c>
      <c r="L8" s="62" t="s">
        <v>14</v>
      </c>
      <c r="M8" s="63" t="s">
        <v>15</v>
      </c>
      <c r="N8" s="64" t="s">
        <v>151</v>
      </c>
      <c r="O8" s="94" t="s">
        <v>2</v>
      </c>
    </row>
    <row r="9" spans="1:15" ht="27" customHeight="1" x14ac:dyDescent="0.25">
      <c r="A9" s="65" t="s">
        <v>17</v>
      </c>
      <c r="B9" s="119"/>
      <c r="C9" s="119"/>
      <c r="D9" s="121"/>
      <c r="E9" s="119"/>
      <c r="F9" s="119"/>
      <c r="G9" s="119"/>
      <c r="H9" s="119"/>
      <c r="I9" s="119"/>
      <c r="J9" s="119"/>
      <c r="K9" s="119"/>
      <c r="L9" s="119"/>
      <c r="M9" s="120"/>
      <c r="N9" s="122"/>
      <c r="O9" s="145">
        <f t="shared" ref="O9:O18" si="0">SUM(B9:N9)</f>
        <v>0</v>
      </c>
    </row>
    <row r="10" spans="1:15" ht="21.75" customHeight="1" x14ac:dyDescent="0.25">
      <c r="A10" s="65" t="s">
        <v>18</v>
      </c>
      <c r="B10" s="119">
        <v>37</v>
      </c>
      <c r="C10" s="119">
        <v>49</v>
      </c>
      <c r="D10" s="119"/>
      <c r="E10" s="119"/>
      <c r="F10" s="119"/>
      <c r="G10" s="119">
        <v>15</v>
      </c>
      <c r="H10" s="119"/>
      <c r="I10" s="119"/>
      <c r="J10" s="119"/>
      <c r="K10" s="119"/>
      <c r="L10" s="119"/>
      <c r="M10" s="120"/>
      <c r="N10" s="122"/>
      <c r="O10" s="145">
        <f t="shared" si="0"/>
        <v>101</v>
      </c>
    </row>
    <row r="11" spans="1:15" ht="21.75" customHeight="1" x14ac:dyDescent="0.25">
      <c r="A11" s="65" t="s">
        <v>19</v>
      </c>
      <c r="B11" s="119">
        <v>189</v>
      </c>
      <c r="C11" s="119">
        <v>11</v>
      </c>
      <c r="D11" s="119"/>
      <c r="E11" s="119"/>
      <c r="F11" s="119"/>
      <c r="G11" s="119">
        <v>46</v>
      </c>
      <c r="H11" s="119">
        <v>1</v>
      </c>
      <c r="I11" s="119">
        <v>1</v>
      </c>
      <c r="J11" s="119"/>
      <c r="K11" s="119"/>
      <c r="L11" s="119"/>
      <c r="M11" s="120">
        <v>78</v>
      </c>
      <c r="N11" s="122"/>
      <c r="O11" s="145">
        <f t="shared" si="0"/>
        <v>326</v>
      </c>
    </row>
    <row r="12" spans="1:15" ht="21.75" customHeight="1" x14ac:dyDescent="0.25">
      <c r="A12" s="65" t="s">
        <v>20</v>
      </c>
      <c r="B12" s="119">
        <v>119</v>
      </c>
      <c r="C12" s="119">
        <v>6</v>
      </c>
      <c r="D12" s="119"/>
      <c r="E12" s="119"/>
      <c r="F12" s="119"/>
      <c r="G12" s="119">
        <v>29</v>
      </c>
      <c r="H12" s="119"/>
      <c r="I12" s="119"/>
      <c r="J12" s="119"/>
      <c r="K12" s="119"/>
      <c r="L12" s="119"/>
      <c r="M12" s="120">
        <v>36</v>
      </c>
      <c r="N12" s="122"/>
      <c r="O12" s="145">
        <f t="shared" si="0"/>
        <v>190</v>
      </c>
    </row>
    <row r="13" spans="1:15" ht="22.5" customHeight="1" x14ac:dyDescent="0.25">
      <c r="A13" s="65" t="s">
        <v>21</v>
      </c>
      <c r="B13" s="153">
        <v>656</v>
      </c>
      <c r="C13" s="153">
        <v>150</v>
      </c>
      <c r="D13" s="153"/>
      <c r="E13" s="153"/>
      <c r="F13" s="153"/>
      <c r="G13" s="153">
        <v>87</v>
      </c>
      <c r="H13" s="153"/>
      <c r="I13" s="153">
        <v>3</v>
      </c>
      <c r="J13" s="153"/>
      <c r="K13" s="153"/>
      <c r="L13" s="153"/>
      <c r="M13" s="154">
        <v>72</v>
      </c>
      <c r="N13" s="163"/>
      <c r="O13" s="145">
        <f t="shared" si="0"/>
        <v>968</v>
      </c>
    </row>
    <row r="14" spans="1:15" ht="22.5" customHeight="1" x14ac:dyDescent="0.25">
      <c r="A14" s="65" t="s">
        <v>22</v>
      </c>
      <c r="B14" s="119">
        <v>114</v>
      </c>
      <c r="C14" s="119">
        <v>9</v>
      </c>
      <c r="D14" s="119"/>
      <c r="E14" s="119"/>
      <c r="F14" s="119"/>
      <c r="G14" s="119">
        <v>7</v>
      </c>
      <c r="H14" s="119"/>
      <c r="I14" s="119"/>
      <c r="J14" s="119"/>
      <c r="K14" s="119"/>
      <c r="L14" s="119"/>
      <c r="M14" s="120"/>
      <c r="N14" s="162"/>
      <c r="O14" s="145">
        <f t="shared" si="0"/>
        <v>130</v>
      </c>
    </row>
    <row r="15" spans="1:15" ht="22.5" customHeight="1" x14ac:dyDescent="0.25">
      <c r="A15" s="65" t="s">
        <v>23</v>
      </c>
      <c r="B15" s="119">
        <v>328</v>
      </c>
      <c r="C15" s="119">
        <v>13</v>
      </c>
      <c r="D15" s="119"/>
      <c r="E15" s="119"/>
      <c r="F15" s="119"/>
      <c r="G15" s="119">
        <v>34</v>
      </c>
      <c r="H15" s="119"/>
      <c r="I15" s="119"/>
      <c r="J15" s="119"/>
      <c r="K15" s="119"/>
      <c r="L15" s="119"/>
      <c r="M15" s="120">
        <v>57</v>
      </c>
      <c r="N15" s="122"/>
      <c r="O15" s="145">
        <f t="shared" si="0"/>
        <v>432</v>
      </c>
    </row>
    <row r="16" spans="1:15" ht="21" customHeight="1" x14ac:dyDescent="0.25">
      <c r="A16" s="65" t="s">
        <v>16</v>
      </c>
      <c r="B16" s="119">
        <v>1189</v>
      </c>
      <c r="C16" s="119">
        <v>421</v>
      </c>
      <c r="D16" s="119">
        <v>22</v>
      </c>
      <c r="E16" s="119">
        <v>259</v>
      </c>
      <c r="F16" s="119">
        <v>592</v>
      </c>
      <c r="G16" s="119">
        <v>618</v>
      </c>
      <c r="H16" s="119">
        <v>7</v>
      </c>
      <c r="I16" s="119">
        <v>50</v>
      </c>
      <c r="J16" s="119">
        <v>167</v>
      </c>
      <c r="K16" s="119">
        <v>13</v>
      </c>
      <c r="L16" s="119">
        <v>188</v>
      </c>
      <c r="M16" s="120">
        <v>911</v>
      </c>
      <c r="N16" s="119">
        <v>7</v>
      </c>
      <c r="O16" s="145">
        <f t="shared" si="0"/>
        <v>4444</v>
      </c>
    </row>
    <row r="17" spans="1:15" ht="22.5" customHeight="1" x14ac:dyDescent="0.25">
      <c r="A17" s="65" t="s">
        <v>24</v>
      </c>
      <c r="B17" s="119">
        <v>76</v>
      </c>
      <c r="C17" s="119">
        <v>2</v>
      </c>
      <c r="D17" s="119"/>
      <c r="E17" s="119"/>
      <c r="F17" s="119"/>
      <c r="G17" s="119">
        <v>28</v>
      </c>
      <c r="H17" s="119"/>
      <c r="I17" s="119"/>
      <c r="J17" s="119"/>
      <c r="K17" s="119"/>
      <c r="L17" s="119"/>
      <c r="M17" s="120">
        <v>31</v>
      </c>
      <c r="N17" s="122"/>
      <c r="O17" s="145">
        <f t="shared" si="0"/>
        <v>137</v>
      </c>
    </row>
    <row r="18" spans="1:15" ht="21.75" customHeight="1" x14ac:dyDescent="0.25">
      <c r="A18" s="65" t="s">
        <v>25</v>
      </c>
      <c r="B18" s="119">
        <v>180</v>
      </c>
      <c r="C18" s="119">
        <v>36</v>
      </c>
      <c r="D18" s="119"/>
      <c r="E18" s="119">
        <v>5</v>
      </c>
      <c r="F18" s="119"/>
      <c r="G18" s="119">
        <v>85</v>
      </c>
      <c r="H18" s="119">
        <v>4</v>
      </c>
      <c r="I18" s="119">
        <v>18</v>
      </c>
      <c r="J18" s="119"/>
      <c r="K18" s="119"/>
      <c r="L18" s="119">
        <v>66</v>
      </c>
      <c r="M18" s="120"/>
      <c r="N18" s="122"/>
      <c r="O18" s="145">
        <f t="shared" si="0"/>
        <v>394</v>
      </c>
    </row>
    <row r="19" spans="1:15" ht="30.75" customHeight="1" x14ac:dyDescent="0.25">
      <c r="A19" s="142" t="s">
        <v>2</v>
      </c>
      <c r="B19" s="143">
        <f>SUM(B9:B18)</f>
        <v>2888</v>
      </c>
      <c r="C19" s="143">
        <f t="shared" ref="C19:N19" si="1">SUM(C9:C18)</f>
        <v>697</v>
      </c>
      <c r="D19" s="143">
        <f t="shared" si="1"/>
        <v>22</v>
      </c>
      <c r="E19" s="143">
        <f t="shared" si="1"/>
        <v>264</v>
      </c>
      <c r="F19" s="143">
        <f t="shared" si="1"/>
        <v>592</v>
      </c>
      <c r="G19" s="143">
        <f t="shared" si="1"/>
        <v>949</v>
      </c>
      <c r="H19" s="143">
        <f t="shared" si="1"/>
        <v>12</v>
      </c>
      <c r="I19" s="143">
        <f t="shared" si="1"/>
        <v>72</v>
      </c>
      <c r="J19" s="143">
        <f t="shared" si="1"/>
        <v>167</v>
      </c>
      <c r="K19" s="143">
        <f t="shared" si="1"/>
        <v>13</v>
      </c>
      <c r="L19" s="143">
        <f t="shared" si="1"/>
        <v>254</v>
      </c>
      <c r="M19" s="143">
        <f t="shared" si="1"/>
        <v>1185</v>
      </c>
      <c r="N19" s="143">
        <f t="shared" si="1"/>
        <v>7</v>
      </c>
      <c r="O19" s="144">
        <f t="shared" ref="O19" si="2">SUM(O8:O18)</f>
        <v>7122</v>
      </c>
    </row>
    <row r="27" spans="1:15" x14ac:dyDescent="0.25">
      <c r="D27" t="s">
        <v>26</v>
      </c>
    </row>
  </sheetData>
  <sortState ref="A9:O18">
    <sortCondition ref="A9"/>
  </sortState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B5" sqref="B5:C5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169" t="s">
        <v>27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2" ht="15.75" x14ac:dyDescent="0.25">
      <c r="A3" s="170" t="s">
        <v>28</v>
      </c>
      <c r="B3" s="170"/>
      <c r="C3" s="170"/>
      <c r="D3" s="170"/>
      <c r="E3" s="3"/>
    </row>
    <row r="4" spans="1:12" ht="16.5" thickBot="1" x14ac:dyDescent="0.3">
      <c r="A4" s="66"/>
      <c r="B4" s="66"/>
      <c r="C4" s="66"/>
      <c r="D4" s="66"/>
      <c r="E4" s="3"/>
      <c r="F4" s="171" t="s">
        <v>155</v>
      </c>
      <c r="G4" s="172"/>
      <c r="H4" s="172"/>
      <c r="I4" s="172"/>
      <c r="J4" s="172"/>
      <c r="K4" s="172"/>
      <c r="L4" s="172"/>
    </row>
    <row r="5" spans="1:12" ht="26.25" thickBot="1" x14ac:dyDescent="0.3">
      <c r="A5" s="49" t="s">
        <v>29</v>
      </c>
      <c r="B5" s="32" t="s">
        <v>163</v>
      </c>
      <c r="C5" s="32" t="s">
        <v>164</v>
      </c>
      <c r="D5" s="33" t="s">
        <v>30</v>
      </c>
    </row>
    <row r="6" spans="1:12" ht="39" customHeight="1" thickBot="1" x14ac:dyDescent="0.3">
      <c r="A6" s="50" t="s">
        <v>31</v>
      </c>
      <c r="B6" s="146">
        <v>281648651.76999998</v>
      </c>
      <c r="C6" s="151">
        <v>317705626.69999999</v>
      </c>
      <c r="D6" s="95">
        <f>(C6-B6)/B6*100</f>
        <v>12.802111674741786</v>
      </c>
      <c r="F6" s="52" t="s">
        <v>29</v>
      </c>
      <c r="G6" s="32" t="s">
        <v>163</v>
      </c>
      <c r="H6" s="32" t="s">
        <v>164</v>
      </c>
      <c r="I6" s="33" t="s">
        <v>30</v>
      </c>
    </row>
    <row r="7" spans="1:12" ht="39" customHeight="1" thickBot="1" x14ac:dyDescent="0.3">
      <c r="A7" s="50" t="s">
        <v>32</v>
      </c>
      <c r="B7" s="146">
        <v>1557312.58</v>
      </c>
      <c r="C7" s="146">
        <v>216134.2</v>
      </c>
      <c r="D7" s="147">
        <f>(C7-B7)/B7*100</f>
        <v>-86.12133474193088</v>
      </c>
      <c r="F7" s="53" t="s">
        <v>35</v>
      </c>
      <c r="G7" s="69">
        <v>1747655.18</v>
      </c>
      <c r="H7" s="69">
        <v>2217632.27</v>
      </c>
      <c r="I7" s="134">
        <f>(H7-G7)/G7*100</f>
        <v>26.891866048770563</v>
      </c>
    </row>
    <row r="8" spans="1:12" ht="39" thickBot="1" x14ac:dyDescent="0.3">
      <c r="A8" s="50" t="s">
        <v>33</v>
      </c>
      <c r="B8" s="146">
        <v>37220333.259999998</v>
      </c>
      <c r="C8" s="146">
        <v>8935433.9100000001</v>
      </c>
      <c r="D8" s="95">
        <f t="shared" ref="D8:D9" si="0">(C8-B8)/B8*100</f>
        <v>-75.993138353753693</v>
      </c>
      <c r="F8" s="53" t="s">
        <v>36</v>
      </c>
      <c r="G8" s="69">
        <v>2022015.66</v>
      </c>
      <c r="H8" s="69">
        <v>1318020.3600000001</v>
      </c>
      <c r="I8" s="134">
        <f t="shared" ref="I8:I9" si="1">(H8-G8)/G8*100</f>
        <v>-34.816510768269708</v>
      </c>
    </row>
    <row r="9" spans="1:12" ht="51.75" customHeight="1" thickBot="1" x14ac:dyDescent="0.3">
      <c r="A9" s="51" t="s">
        <v>34</v>
      </c>
      <c r="B9" s="117">
        <f>SUM(B6:B8)</f>
        <v>320426297.60999995</v>
      </c>
      <c r="C9" s="117">
        <f>SUM(C6:C8)</f>
        <v>326857194.81</v>
      </c>
      <c r="D9" s="118">
        <f t="shared" si="0"/>
        <v>2.0069817140374906</v>
      </c>
      <c r="F9" s="141" t="s">
        <v>37</v>
      </c>
      <c r="G9" s="69">
        <v>1280057.46</v>
      </c>
      <c r="H9" s="69">
        <v>70853.570000000007</v>
      </c>
      <c r="I9" s="134">
        <f t="shared" si="1"/>
        <v>-94.46481332173947</v>
      </c>
    </row>
    <row r="10" spans="1:12" ht="38.25" customHeight="1" x14ac:dyDescent="0.25">
      <c r="B10" s="37"/>
      <c r="F10" s="46"/>
      <c r="G10" s="47"/>
      <c r="H10" s="48"/>
      <c r="I10" s="48"/>
    </row>
    <row r="11" spans="1:12" x14ac:dyDescent="0.25">
      <c r="G11" s="38"/>
      <c r="H11" s="39"/>
      <c r="I11" s="40"/>
      <c r="J11" s="22"/>
    </row>
    <row r="12" spans="1:12" x14ac:dyDescent="0.25">
      <c r="G12" s="38"/>
      <c r="H12" s="39"/>
      <c r="I12" s="40"/>
      <c r="J12" s="22"/>
    </row>
    <row r="13" spans="1:12" ht="15.75" x14ac:dyDescent="0.25">
      <c r="C13" s="2"/>
      <c r="G13" s="22"/>
      <c r="H13" s="22"/>
      <c r="I13" s="22"/>
      <c r="J13" s="22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A6" sqref="A6:XFD22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173" t="s">
        <v>158</v>
      </c>
      <c r="B2" s="173"/>
      <c r="C2" s="173"/>
      <c r="D2" s="173"/>
      <c r="E2" s="173"/>
      <c r="F2" s="173"/>
      <c r="G2" s="173"/>
      <c r="H2" s="173"/>
    </row>
    <row r="3" spans="1:8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8" ht="15" customHeight="1" x14ac:dyDescent="0.25">
      <c r="A4" s="174" t="s">
        <v>38</v>
      </c>
      <c r="B4" s="176" t="s">
        <v>163</v>
      </c>
      <c r="C4" s="176" t="s">
        <v>164</v>
      </c>
      <c r="D4" s="178" t="s">
        <v>30</v>
      </c>
      <c r="E4" s="4"/>
    </row>
    <row r="5" spans="1:8" ht="18" customHeight="1" thickBot="1" x14ac:dyDescent="0.3">
      <c r="A5" s="175"/>
      <c r="B5" s="177"/>
      <c r="C5" s="177"/>
      <c r="D5" s="179"/>
      <c r="E5" s="4"/>
    </row>
    <row r="6" spans="1:8" ht="23.25" customHeight="1" thickBot="1" x14ac:dyDescent="0.3">
      <c r="A6" s="54" t="s">
        <v>51</v>
      </c>
      <c r="B6" s="124">
        <v>39809224.640000001</v>
      </c>
      <c r="C6" s="124">
        <v>44723499.579999998</v>
      </c>
      <c r="D6" s="101">
        <f t="shared" ref="D6:D22" si="0">(C6-B6)/B6*100</f>
        <v>12.344563312750815</v>
      </c>
      <c r="E6" s="4"/>
    </row>
    <row r="7" spans="1:8" ht="23.25" customHeight="1" thickBot="1" x14ac:dyDescent="0.3">
      <c r="A7" s="54" t="s">
        <v>39</v>
      </c>
      <c r="B7" s="124">
        <v>14595842.42</v>
      </c>
      <c r="C7" s="124">
        <v>16812468.010000002</v>
      </c>
      <c r="D7" s="101">
        <f t="shared" si="0"/>
        <v>15.186691704499792</v>
      </c>
      <c r="E7" s="4"/>
    </row>
    <row r="8" spans="1:8" ht="23.25" customHeight="1" thickBot="1" x14ac:dyDescent="0.3">
      <c r="A8" s="54" t="s">
        <v>54</v>
      </c>
      <c r="B8" s="124">
        <v>7851762.6299999999</v>
      </c>
      <c r="C8" s="164">
        <v>9520931.8699999992</v>
      </c>
      <c r="D8" s="101">
        <f t="shared" si="0"/>
        <v>21.258529054641066</v>
      </c>
      <c r="E8" s="4"/>
    </row>
    <row r="9" spans="1:8" ht="23.25" customHeight="1" thickBot="1" x14ac:dyDescent="0.3">
      <c r="A9" s="55" t="s">
        <v>52</v>
      </c>
      <c r="B9" s="124">
        <v>10061921.039999999</v>
      </c>
      <c r="C9" s="124">
        <v>12286491.16</v>
      </c>
      <c r="D9" s="101">
        <f t="shared" si="0"/>
        <v>22.108801203631799</v>
      </c>
      <c r="E9" s="4"/>
    </row>
    <row r="10" spans="1:8" ht="23.25" customHeight="1" thickBot="1" x14ac:dyDescent="0.3">
      <c r="A10" s="54" t="s">
        <v>49</v>
      </c>
      <c r="B10" s="124">
        <v>4642805.1100000003</v>
      </c>
      <c r="C10" s="124">
        <v>4908118.0999999996</v>
      </c>
      <c r="D10" s="101">
        <f t="shared" si="0"/>
        <v>5.7144976735842201</v>
      </c>
      <c r="E10" s="4"/>
    </row>
    <row r="11" spans="1:8" ht="23.25" customHeight="1" thickBot="1" x14ac:dyDescent="0.3">
      <c r="A11" s="54" t="s">
        <v>44</v>
      </c>
      <c r="B11" s="124">
        <v>8634201.1300000008</v>
      </c>
      <c r="C11" s="124">
        <v>10229071.02</v>
      </c>
      <c r="D11" s="101">
        <f t="shared" si="0"/>
        <v>18.47153970572375</v>
      </c>
      <c r="E11" s="4"/>
    </row>
    <row r="12" spans="1:8" ht="23.25" customHeight="1" thickBot="1" x14ac:dyDescent="0.3">
      <c r="A12" s="54" t="s">
        <v>41</v>
      </c>
      <c r="B12" s="125">
        <v>13743299.49</v>
      </c>
      <c r="C12" s="125">
        <v>16853786.850000001</v>
      </c>
      <c r="D12" s="101">
        <f t="shared" si="0"/>
        <v>22.632755418473394</v>
      </c>
      <c r="E12" s="4"/>
    </row>
    <row r="13" spans="1:8" ht="23.25" customHeight="1" thickBot="1" x14ac:dyDescent="0.3">
      <c r="A13" s="54" t="s">
        <v>40</v>
      </c>
      <c r="B13" s="161">
        <v>1884873.81</v>
      </c>
      <c r="C13" s="161">
        <v>2717058.1</v>
      </c>
      <c r="D13" s="101">
        <f t="shared" si="0"/>
        <v>44.150663327429861</v>
      </c>
      <c r="E13" s="4"/>
    </row>
    <row r="14" spans="1:8" ht="23.25" customHeight="1" thickBot="1" x14ac:dyDescent="0.3">
      <c r="A14" s="54" t="s">
        <v>47</v>
      </c>
      <c r="B14" s="124">
        <v>10873009.32</v>
      </c>
      <c r="C14" s="124">
        <v>12510372.66</v>
      </c>
      <c r="D14" s="101">
        <f t="shared" si="0"/>
        <v>15.058971180942571</v>
      </c>
      <c r="E14" s="4"/>
    </row>
    <row r="15" spans="1:8" ht="23.25" customHeight="1" thickBot="1" x14ac:dyDescent="0.3">
      <c r="A15" s="54" t="s">
        <v>48</v>
      </c>
      <c r="B15" s="124">
        <v>5782829.8200000003</v>
      </c>
      <c r="C15" s="124">
        <v>6139046.0499999998</v>
      </c>
      <c r="D15" s="101">
        <f t="shared" si="0"/>
        <v>6.1598947416370535</v>
      </c>
      <c r="E15" s="4"/>
    </row>
    <row r="16" spans="1:8" ht="23.25" customHeight="1" thickBot="1" x14ac:dyDescent="0.3">
      <c r="A16" s="54" t="s">
        <v>46</v>
      </c>
      <c r="B16" s="124">
        <v>3084369.76</v>
      </c>
      <c r="C16" s="124">
        <v>4442726.4800000004</v>
      </c>
      <c r="D16" s="101">
        <f t="shared" si="0"/>
        <v>44.040009003330418</v>
      </c>
      <c r="E16" s="4"/>
    </row>
    <row r="17" spans="1:5" ht="23.25" customHeight="1" thickBot="1" x14ac:dyDescent="0.3">
      <c r="A17" s="54" t="s">
        <v>55</v>
      </c>
      <c r="B17" s="124">
        <v>168477560.47999999</v>
      </c>
      <c r="C17" s="124">
        <v>152305508.59999999</v>
      </c>
      <c r="D17" s="101">
        <f t="shared" si="0"/>
        <v>-9.5989352136421644</v>
      </c>
      <c r="E17" s="4"/>
    </row>
    <row r="18" spans="1:5" ht="23.25" customHeight="1" thickBot="1" x14ac:dyDescent="0.3">
      <c r="A18" s="54" t="s">
        <v>43</v>
      </c>
      <c r="B18" s="124">
        <v>5690351.6200000001</v>
      </c>
      <c r="C18" s="124">
        <v>6513331.9199999999</v>
      </c>
      <c r="D18" s="101">
        <f t="shared" si="0"/>
        <v>14.462731918137598</v>
      </c>
      <c r="E18" s="4"/>
    </row>
    <row r="19" spans="1:5" ht="23.25" customHeight="1" thickBot="1" x14ac:dyDescent="0.3">
      <c r="A19" s="55" t="s">
        <v>42</v>
      </c>
      <c r="B19" s="124">
        <v>6996291.2699999996</v>
      </c>
      <c r="C19" s="124">
        <v>7178615.5700000003</v>
      </c>
      <c r="D19" s="101">
        <f t="shared" si="0"/>
        <v>2.6060135715304598</v>
      </c>
      <c r="E19" s="4"/>
    </row>
    <row r="20" spans="1:5" ht="23.25" customHeight="1" thickBot="1" x14ac:dyDescent="0.3">
      <c r="A20" s="54" t="s">
        <v>53</v>
      </c>
      <c r="B20" s="124">
        <v>14167051.83</v>
      </c>
      <c r="C20" s="124">
        <v>15644675.789999999</v>
      </c>
      <c r="D20" s="101">
        <f t="shared" si="0"/>
        <v>10.43000320554343</v>
      </c>
      <c r="E20" s="4"/>
    </row>
    <row r="21" spans="1:5" ht="23.25" customHeight="1" thickBot="1" x14ac:dyDescent="0.3">
      <c r="A21" s="54" t="s">
        <v>50</v>
      </c>
      <c r="B21" s="124">
        <v>2583820.59</v>
      </c>
      <c r="C21" s="124">
        <v>2898635.71</v>
      </c>
      <c r="D21" s="101">
        <f t="shared" si="0"/>
        <v>12.18409363321933</v>
      </c>
      <c r="E21" s="4"/>
    </row>
    <row r="22" spans="1:5" ht="23.25" customHeight="1" thickBot="1" x14ac:dyDescent="0.3">
      <c r="A22" s="54" t="s">
        <v>45</v>
      </c>
      <c r="B22" s="124">
        <v>1547082.65</v>
      </c>
      <c r="C22" s="124">
        <v>1172857.3400000001</v>
      </c>
      <c r="D22" s="101">
        <f t="shared" si="0"/>
        <v>-24.18909616755122</v>
      </c>
      <c r="E22" s="4"/>
    </row>
    <row r="23" spans="1:5" ht="26.25" customHeight="1" thickBot="1" x14ac:dyDescent="0.3">
      <c r="A23" s="92" t="s">
        <v>2</v>
      </c>
      <c r="B23" s="99">
        <f>SUM(B6:B22)</f>
        <v>320426297.6099999</v>
      </c>
      <c r="C23" s="99">
        <f>SUM(C6:C22)</f>
        <v>326857194.81</v>
      </c>
      <c r="D23" s="100">
        <f t="shared" ref="D23" si="1">(C23-B23)/B23*100</f>
        <v>2.0069817140375092</v>
      </c>
      <c r="E23" s="4"/>
    </row>
  </sheetData>
  <sortState ref="A6:H22">
    <sortCondition ref="A6"/>
  </sortState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24"/>
  <sheetViews>
    <sheetView workbookViewId="0">
      <selection activeCell="A4" sqref="A4:XFD20"/>
    </sheetView>
  </sheetViews>
  <sheetFormatPr defaultRowHeight="15" x14ac:dyDescent="0.25"/>
  <cols>
    <col min="1" max="1" width="27.85546875" customWidth="1"/>
    <col min="2" max="2" width="15.140625" customWidth="1"/>
    <col min="3" max="3" width="16.7109375" customWidth="1"/>
    <col min="4" max="4" width="14.5703125" customWidth="1"/>
    <col min="5" max="5" width="15.42578125" customWidth="1"/>
    <col min="6" max="6" width="18" customWidth="1"/>
    <col min="7" max="7" width="11.140625" customWidth="1"/>
  </cols>
  <sheetData>
    <row r="1" spans="1:9" ht="16.5" thickBot="1" x14ac:dyDescent="0.3">
      <c r="A1" s="152" t="s">
        <v>166</v>
      </c>
      <c r="B1" s="6"/>
      <c r="C1" s="6"/>
      <c r="D1" s="6"/>
      <c r="E1" s="6"/>
      <c r="F1" s="6"/>
      <c r="G1" s="6"/>
      <c r="H1" s="6"/>
      <c r="I1" s="6"/>
    </row>
    <row r="2" spans="1:9" ht="15.75" thickBot="1" x14ac:dyDescent="0.3">
      <c r="A2" s="180" t="s">
        <v>56</v>
      </c>
      <c r="B2" s="182" t="s">
        <v>163</v>
      </c>
      <c r="C2" s="183"/>
      <c r="D2" s="183"/>
      <c r="E2" s="182" t="s">
        <v>164</v>
      </c>
      <c r="F2" s="183"/>
      <c r="G2" s="183"/>
    </row>
    <row r="3" spans="1:9" ht="42.75" thickBot="1" x14ac:dyDescent="0.3">
      <c r="A3" s="181"/>
      <c r="B3" s="28" t="s">
        <v>57</v>
      </c>
      <c r="C3" s="28" t="s">
        <v>28</v>
      </c>
      <c r="D3" s="29" t="s">
        <v>58</v>
      </c>
      <c r="E3" s="28" t="s">
        <v>57</v>
      </c>
      <c r="F3" s="28" t="s">
        <v>28</v>
      </c>
      <c r="G3" s="29" t="s">
        <v>58</v>
      </c>
    </row>
    <row r="4" spans="1:9" ht="20.25" customHeight="1" thickBot="1" x14ac:dyDescent="0.3">
      <c r="A4" s="148" t="s">
        <v>51</v>
      </c>
      <c r="B4" s="135">
        <v>2848799.52</v>
      </c>
      <c r="C4" s="157">
        <v>39809224.640000001</v>
      </c>
      <c r="D4" s="96">
        <f t="shared" ref="D4:D21" si="0">(B4/C4)*100</f>
        <v>7.156129127763891</v>
      </c>
      <c r="E4" s="135">
        <v>3067897.74</v>
      </c>
      <c r="F4" s="124">
        <v>44723499.579999998</v>
      </c>
      <c r="G4" s="96">
        <f t="shared" ref="G4:G20" si="1">(E4/F4)*100</f>
        <v>6.8596996407050863</v>
      </c>
    </row>
    <row r="5" spans="1:9" ht="20.25" customHeight="1" thickBot="1" x14ac:dyDescent="0.3">
      <c r="A5" s="5" t="s">
        <v>39</v>
      </c>
      <c r="B5" s="135">
        <v>1042345.36</v>
      </c>
      <c r="C5" s="157">
        <v>14595842.42</v>
      </c>
      <c r="D5" s="96">
        <f t="shared" si="0"/>
        <v>7.1413854028166472</v>
      </c>
      <c r="E5" s="135">
        <v>1428895.53</v>
      </c>
      <c r="F5" s="124">
        <v>16812468.010000002</v>
      </c>
      <c r="G5" s="96">
        <f t="shared" si="1"/>
        <v>8.4990230414124657</v>
      </c>
    </row>
    <row r="6" spans="1:9" ht="20.25" customHeight="1" thickBot="1" x14ac:dyDescent="0.3">
      <c r="A6" s="148" t="s">
        <v>54</v>
      </c>
      <c r="B6" s="135">
        <v>5970915.6900000004</v>
      </c>
      <c r="C6" s="157">
        <v>7851762.6299999999</v>
      </c>
      <c r="D6" s="96">
        <f t="shared" si="0"/>
        <v>76.045545075271846</v>
      </c>
      <c r="E6" s="135">
        <v>5947677.9900000002</v>
      </c>
      <c r="F6" s="164">
        <v>9520931.8699999992</v>
      </c>
      <c r="G6" s="96">
        <f t="shared" si="1"/>
        <v>62.469494280710578</v>
      </c>
    </row>
    <row r="7" spans="1:9" ht="20.25" customHeight="1" thickBot="1" x14ac:dyDescent="0.3">
      <c r="A7" s="56" t="s">
        <v>59</v>
      </c>
      <c r="B7" s="135">
        <v>20264321.379999999</v>
      </c>
      <c r="C7" s="157">
        <v>168477560.47999999</v>
      </c>
      <c r="D7" s="96">
        <f t="shared" si="0"/>
        <v>12.027905272527722</v>
      </c>
      <c r="E7" s="135">
        <v>21757286.879999999</v>
      </c>
      <c r="F7" s="124">
        <v>152305508.59999999</v>
      </c>
      <c r="G7" s="96">
        <f t="shared" si="1"/>
        <v>14.285292160470156</v>
      </c>
    </row>
    <row r="8" spans="1:9" ht="20.25" customHeight="1" thickBot="1" x14ac:dyDescent="0.3">
      <c r="A8" s="148" t="s">
        <v>52</v>
      </c>
      <c r="B8" s="135">
        <v>623739.13</v>
      </c>
      <c r="C8" s="157">
        <v>10061921.039999999</v>
      </c>
      <c r="D8" s="96">
        <f t="shared" si="0"/>
        <v>6.1990064076273059</v>
      </c>
      <c r="E8" s="135">
        <v>645628.76</v>
      </c>
      <c r="F8" s="124">
        <v>12286491.16</v>
      </c>
      <c r="G8" s="96">
        <f t="shared" si="1"/>
        <v>5.2547855330894979</v>
      </c>
    </row>
    <row r="9" spans="1:9" ht="20.25" customHeight="1" thickBot="1" x14ac:dyDescent="0.3">
      <c r="A9" s="148" t="s">
        <v>149</v>
      </c>
      <c r="B9" s="135">
        <v>313222.33</v>
      </c>
      <c r="C9" s="157">
        <v>4642805.1100000003</v>
      </c>
      <c r="D9" s="96">
        <f t="shared" si="0"/>
        <v>6.7464027151464903</v>
      </c>
      <c r="E9" s="135">
        <v>487015.33</v>
      </c>
      <c r="F9" s="124">
        <v>4908118.0999999996</v>
      </c>
      <c r="G9" s="96">
        <f t="shared" si="1"/>
        <v>9.922648968043374</v>
      </c>
    </row>
    <row r="10" spans="1:9" ht="20.25" customHeight="1" thickBot="1" x14ac:dyDescent="0.3">
      <c r="A10" s="148" t="s">
        <v>44</v>
      </c>
      <c r="B10" s="135">
        <v>611031.57999999996</v>
      </c>
      <c r="C10" s="157">
        <v>8634201.1300000008</v>
      </c>
      <c r="D10" s="96">
        <f t="shared" si="0"/>
        <v>7.0768745226114493</v>
      </c>
      <c r="E10" s="135">
        <v>787843.95</v>
      </c>
      <c r="F10" s="124">
        <v>10229071.02</v>
      </c>
      <c r="G10" s="96">
        <f t="shared" si="1"/>
        <v>7.7020087988400725</v>
      </c>
    </row>
    <row r="11" spans="1:9" ht="20.25" customHeight="1" thickBot="1" x14ac:dyDescent="0.3">
      <c r="A11" s="5" t="s">
        <v>41</v>
      </c>
      <c r="B11" s="135">
        <v>1393944.44</v>
      </c>
      <c r="C11" s="157">
        <v>13743299.49</v>
      </c>
      <c r="D11" s="96">
        <f t="shared" si="0"/>
        <v>10.142720392684973</v>
      </c>
      <c r="E11" s="135">
        <v>1439366.76</v>
      </c>
      <c r="F11" s="125">
        <v>16853786.850000001</v>
      </c>
      <c r="G11" s="96">
        <f t="shared" si="1"/>
        <v>8.5403166232638092</v>
      </c>
    </row>
    <row r="12" spans="1:9" ht="20.25" customHeight="1" thickBot="1" x14ac:dyDescent="0.3">
      <c r="A12" s="5" t="s">
        <v>60</v>
      </c>
      <c r="B12" s="135">
        <v>699140.44</v>
      </c>
      <c r="C12" s="157">
        <v>1884873.81</v>
      </c>
      <c r="D12" s="96">
        <f t="shared" si="0"/>
        <v>37.092161623275985</v>
      </c>
      <c r="E12" s="135">
        <v>892966.28</v>
      </c>
      <c r="F12" s="161">
        <v>2717058.1</v>
      </c>
      <c r="G12" s="96">
        <f t="shared" si="1"/>
        <v>32.865189007183908</v>
      </c>
    </row>
    <row r="13" spans="1:9" ht="20.25" customHeight="1" thickBot="1" x14ac:dyDescent="0.3">
      <c r="A13" s="148" t="s">
        <v>47</v>
      </c>
      <c r="B13" s="135">
        <v>897192.18</v>
      </c>
      <c r="C13" s="157">
        <v>10873009.32</v>
      </c>
      <c r="D13" s="96">
        <f t="shared" si="0"/>
        <v>8.2515534898851719</v>
      </c>
      <c r="E13" s="135">
        <v>1152000.06</v>
      </c>
      <c r="F13" s="124">
        <v>12510372.66</v>
      </c>
      <c r="G13" s="96">
        <f t="shared" si="1"/>
        <v>9.2083592656143942</v>
      </c>
    </row>
    <row r="14" spans="1:9" ht="20.25" customHeight="1" thickBot="1" x14ac:dyDescent="0.3">
      <c r="A14" s="148" t="s">
        <v>48</v>
      </c>
      <c r="B14" s="135">
        <v>2510479.0500000003</v>
      </c>
      <c r="C14" s="157">
        <v>5782829.8200000003</v>
      </c>
      <c r="D14" s="96">
        <f t="shared" si="0"/>
        <v>43.4126392811608</v>
      </c>
      <c r="E14" s="135">
        <v>3823361.19</v>
      </c>
      <c r="F14" s="124">
        <v>6139046.0499999998</v>
      </c>
      <c r="G14" s="96">
        <f t="shared" si="1"/>
        <v>62.279402351119359</v>
      </c>
    </row>
    <row r="15" spans="1:9" ht="20.25" customHeight="1" thickBot="1" x14ac:dyDescent="0.3">
      <c r="A15" s="148" t="s">
        <v>46</v>
      </c>
      <c r="B15" s="135">
        <v>771080.6</v>
      </c>
      <c r="C15" s="157">
        <v>3084369.76</v>
      </c>
      <c r="D15" s="96">
        <f t="shared" si="0"/>
        <v>24.999616129033768</v>
      </c>
      <c r="E15" s="135">
        <v>3287347.62</v>
      </c>
      <c r="F15" s="124">
        <v>4442726.4800000004</v>
      </c>
      <c r="G15" s="96">
        <f t="shared" si="1"/>
        <v>73.993923209065073</v>
      </c>
    </row>
    <row r="16" spans="1:9" ht="20.25" customHeight="1" thickBot="1" x14ac:dyDescent="0.3">
      <c r="A16" s="148" t="s">
        <v>43</v>
      </c>
      <c r="B16" s="135">
        <v>3596900.49</v>
      </c>
      <c r="C16" s="157">
        <v>5690351.6200000001</v>
      </c>
      <c r="D16" s="96">
        <f t="shared" si="0"/>
        <v>63.210513694055351</v>
      </c>
      <c r="E16" s="135">
        <v>4491976.7699999996</v>
      </c>
      <c r="F16" s="124">
        <v>6513331.9199999999</v>
      </c>
      <c r="G16" s="96">
        <f t="shared" si="1"/>
        <v>68.965881443978361</v>
      </c>
    </row>
    <row r="17" spans="1:7" ht="20.25" customHeight="1" thickBot="1" x14ac:dyDescent="0.3">
      <c r="A17" s="149" t="s">
        <v>42</v>
      </c>
      <c r="B17" s="135">
        <v>950376.17</v>
      </c>
      <c r="C17" s="157">
        <v>6996291.2699999996</v>
      </c>
      <c r="D17" s="96">
        <f t="shared" si="0"/>
        <v>13.583999483772208</v>
      </c>
      <c r="E17" s="135">
        <v>788669.5</v>
      </c>
      <c r="F17" s="124">
        <v>7178615.5700000003</v>
      </c>
      <c r="G17" s="96">
        <f t="shared" si="1"/>
        <v>10.986373240209602</v>
      </c>
    </row>
    <row r="18" spans="1:7" ht="20.25" customHeight="1" thickBot="1" x14ac:dyDescent="0.3">
      <c r="A18" s="148" t="s">
        <v>53</v>
      </c>
      <c r="B18" s="135">
        <v>1017466.44</v>
      </c>
      <c r="C18" s="157">
        <v>14167051.83</v>
      </c>
      <c r="D18" s="96">
        <f t="shared" si="0"/>
        <v>7.181920784996521</v>
      </c>
      <c r="E18" s="135">
        <v>880142.95</v>
      </c>
      <c r="F18" s="124">
        <v>15644675.789999999</v>
      </c>
      <c r="G18" s="96">
        <f t="shared" si="1"/>
        <v>5.6258305497297876</v>
      </c>
    </row>
    <row r="19" spans="1:7" ht="20.25" customHeight="1" thickBot="1" x14ac:dyDescent="0.3">
      <c r="A19" s="148" t="s">
        <v>50</v>
      </c>
      <c r="B19" s="135">
        <v>112087.39</v>
      </c>
      <c r="C19" s="157">
        <v>2583820.59</v>
      </c>
      <c r="D19" s="96">
        <f t="shared" si="0"/>
        <v>4.3380484865630713</v>
      </c>
      <c r="E19" s="135">
        <v>133696.22</v>
      </c>
      <c r="F19" s="124">
        <v>2898635.71</v>
      </c>
      <c r="G19" s="96">
        <f t="shared" si="1"/>
        <v>4.6123843551213275</v>
      </c>
    </row>
    <row r="20" spans="1:7" ht="20.25" customHeight="1" thickBot="1" x14ac:dyDescent="0.3">
      <c r="A20" s="148" t="s">
        <v>45</v>
      </c>
      <c r="B20" s="135">
        <v>425682.92</v>
      </c>
      <c r="C20" s="157">
        <v>1547082.65</v>
      </c>
      <c r="D20" s="96">
        <f t="shared" si="0"/>
        <v>27.515202242103872</v>
      </c>
      <c r="E20" s="135">
        <v>180094.41</v>
      </c>
      <c r="F20" s="124">
        <v>1172857.3400000001</v>
      </c>
      <c r="G20" s="96">
        <f t="shared" si="1"/>
        <v>15.355184629700998</v>
      </c>
    </row>
    <row r="21" spans="1:7" ht="21" customHeight="1" thickBot="1" x14ac:dyDescent="0.3">
      <c r="A21" s="44" t="s">
        <v>2</v>
      </c>
      <c r="B21" s="98">
        <f>SUM(B2:B20)</f>
        <v>44048725.109999999</v>
      </c>
      <c r="C21" s="98">
        <f>SUM(C2:C20)</f>
        <v>320426297.6099999</v>
      </c>
      <c r="D21" s="97">
        <f t="shared" si="0"/>
        <v>13.74691323357391</v>
      </c>
      <c r="E21" s="98">
        <f>SUM(E4:E20)</f>
        <v>51191867.939999998</v>
      </c>
      <c r="F21" s="98">
        <f>SUM(F4:F20)</f>
        <v>326857194.81000006</v>
      </c>
      <c r="G21" s="96">
        <f t="shared" ref="G21" si="2">(E21/F21)*100</f>
        <v>15.661845219517806</v>
      </c>
    </row>
    <row r="23" spans="1:7" x14ac:dyDescent="0.25">
      <c r="A23" s="184"/>
      <c r="B23" s="184"/>
      <c r="C23" s="184"/>
      <c r="D23" s="184"/>
      <c r="E23" s="37"/>
    </row>
    <row r="24" spans="1:7" x14ac:dyDescent="0.25">
      <c r="A24" s="184"/>
      <c r="B24" s="184"/>
      <c r="C24" s="184"/>
      <c r="D24" s="184"/>
    </row>
  </sheetData>
  <sortState ref="A4:I20">
    <sortCondition ref="A4"/>
  </sortState>
  <mergeCells count="5">
    <mergeCell ref="A2:A3"/>
    <mergeCell ref="B2:D2"/>
    <mergeCell ref="E2:G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A5" sqref="A5:XFD21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173" t="s">
        <v>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6.5" thickBot="1" x14ac:dyDescent="0.3">
      <c r="A2" s="36"/>
      <c r="B2" s="185" t="s">
        <v>63</v>
      </c>
      <c r="C2" s="186"/>
      <c r="D2" s="187"/>
      <c r="E2" s="188" t="s">
        <v>64</v>
      </c>
      <c r="F2" s="189"/>
      <c r="G2" s="190"/>
    </row>
    <row r="3" spans="1:11" ht="15.75" x14ac:dyDescent="0.25">
      <c r="A3" s="41" t="s">
        <v>62</v>
      </c>
      <c r="B3" s="176" t="s">
        <v>163</v>
      </c>
      <c r="C3" s="176" t="s">
        <v>164</v>
      </c>
      <c r="D3" s="42" t="s">
        <v>65</v>
      </c>
      <c r="E3" s="176" t="s">
        <v>163</v>
      </c>
      <c r="F3" s="42" t="s">
        <v>167</v>
      </c>
      <c r="G3" s="42" t="s">
        <v>65</v>
      </c>
    </row>
    <row r="4" spans="1:11" ht="16.5" thickBot="1" x14ac:dyDescent="0.3">
      <c r="A4" s="43"/>
      <c r="B4" s="191"/>
      <c r="C4" s="191"/>
      <c r="D4" s="42" t="s">
        <v>66</v>
      </c>
      <c r="E4" s="191"/>
      <c r="F4" s="42">
        <v>2020</v>
      </c>
      <c r="G4" s="42" t="s">
        <v>66</v>
      </c>
    </row>
    <row r="5" spans="1:11" ht="21" customHeight="1" thickBot="1" x14ac:dyDescent="0.3">
      <c r="A5" s="140" t="s">
        <v>51</v>
      </c>
      <c r="B5" s="126">
        <v>4329</v>
      </c>
      <c r="C5" s="126">
        <v>4758</v>
      </c>
      <c r="D5" s="102">
        <f t="shared" ref="D5:D21" si="0">(C5-B5)/B5*100</f>
        <v>9.9099099099099099</v>
      </c>
      <c r="E5" s="126">
        <v>1776</v>
      </c>
      <c r="F5" s="126">
        <v>1745</v>
      </c>
      <c r="G5" s="100">
        <f t="shared" ref="G5:G21" si="1">(F5-E5)/E5*100</f>
        <v>-1.7454954954954953</v>
      </c>
    </row>
    <row r="6" spans="1:11" ht="21" customHeight="1" thickBot="1" x14ac:dyDescent="0.3">
      <c r="A6" s="93" t="s">
        <v>39</v>
      </c>
      <c r="B6" s="127">
        <v>1655</v>
      </c>
      <c r="C6" s="127">
        <v>1732</v>
      </c>
      <c r="D6" s="102">
        <f t="shared" si="0"/>
        <v>4.6525679758308156</v>
      </c>
      <c r="E6" s="127">
        <v>1055</v>
      </c>
      <c r="F6" s="127">
        <v>1700</v>
      </c>
      <c r="G6" s="100">
        <f t="shared" si="1"/>
        <v>61.137440758293835</v>
      </c>
    </row>
    <row r="7" spans="1:11" ht="21" customHeight="1" thickBot="1" x14ac:dyDescent="0.3">
      <c r="A7" s="93" t="s">
        <v>54</v>
      </c>
      <c r="B7" s="129">
        <v>937</v>
      </c>
      <c r="C7" s="129">
        <v>913</v>
      </c>
      <c r="D7" s="102">
        <f t="shared" si="0"/>
        <v>-2.5613660618996796</v>
      </c>
      <c r="E7" s="129">
        <v>1116</v>
      </c>
      <c r="F7" s="129">
        <v>2037</v>
      </c>
      <c r="G7" s="100">
        <f t="shared" si="1"/>
        <v>82.526881720430111</v>
      </c>
    </row>
    <row r="8" spans="1:11" ht="21" customHeight="1" thickBot="1" x14ac:dyDescent="0.3">
      <c r="A8" s="93" t="s">
        <v>67</v>
      </c>
      <c r="B8" s="126">
        <v>10811</v>
      </c>
      <c r="C8" s="126">
        <v>10903</v>
      </c>
      <c r="D8" s="102">
        <f t="shared" si="0"/>
        <v>0.85098510776061431</v>
      </c>
      <c r="E8" s="126">
        <v>5693</v>
      </c>
      <c r="F8" s="126">
        <v>5808</v>
      </c>
      <c r="G8" s="100">
        <f t="shared" si="1"/>
        <v>2.0200245916037236</v>
      </c>
    </row>
    <row r="9" spans="1:11" ht="21" customHeight="1" thickBot="1" x14ac:dyDescent="0.3">
      <c r="A9" s="93" t="s">
        <v>52</v>
      </c>
      <c r="B9" s="129">
        <v>1301</v>
      </c>
      <c r="C9" s="129">
        <v>1370</v>
      </c>
      <c r="D9" s="102">
        <f t="shared" si="0"/>
        <v>5.303612605687932</v>
      </c>
      <c r="E9" s="129">
        <v>401</v>
      </c>
      <c r="F9" s="129">
        <v>468</v>
      </c>
      <c r="G9" s="100">
        <f t="shared" si="1"/>
        <v>16.708229426433917</v>
      </c>
    </row>
    <row r="10" spans="1:11" ht="21" customHeight="1" thickBot="1" x14ac:dyDescent="0.3">
      <c r="A10" s="140" t="s">
        <v>49</v>
      </c>
      <c r="B10" s="129">
        <v>494</v>
      </c>
      <c r="C10" s="129">
        <v>503</v>
      </c>
      <c r="D10" s="102">
        <f t="shared" si="0"/>
        <v>1.8218623481781375</v>
      </c>
      <c r="E10" s="130">
        <v>1560</v>
      </c>
      <c r="F10" s="130">
        <v>1630</v>
      </c>
      <c r="G10" s="100">
        <f t="shared" si="1"/>
        <v>4.4871794871794872</v>
      </c>
    </row>
    <row r="11" spans="1:11" ht="21" customHeight="1" thickBot="1" x14ac:dyDescent="0.3">
      <c r="A11" s="140" t="s">
        <v>44</v>
      </c>
      <c r="B11" s="129">
        <v>1049</v>
      </c>
      <c r="C11" s="129">
        <v>1100</v>
      </c>
      <c r="D11" s="102">
        <f t="shared" si="0"/>
        <v>4.8617731172545282</v>
      </c>
      <c r="E11" s="129">
        <v>1110</v>
      </c>
      <c r="F11" s="129">
        <v>964</v>
      </c>
      <c r="G11" s="100">
        <f t="shared" si="1"/>
        <v>-13.153153153153152</v>
      </c>
    </row>
    <row r="12" spans="1:11" ht="21" customHeight="1" thickBot="1" x14ac:dyDescent="0.3">
      <c r="A12" s="93" t="s">
        <v>41</v>
      </c>
      <c r="B12" s="128">
        <v>1728</v>
      </c>
      <c r="C12" s="128">
        <v>1941</v>
      </c>
      <c r="D12" s="102">
        <f t="shared" si="0"/>
        <v>12.326388888888889</v>
      </c>
      <c r="E12" s="128">
        <v>2175</v>
      </c>
      <c r="F12" s="128">
        <v>1481</v>
      </c>
      <c r="G12" s="100">
        <f t="shared" si="1"/>
        <v>-31.908045977011497</v>
      </c>
    </row>
    <row r="13" spans="1:11" ht="21" customHeight="1" thickBot="1" x14ac:dyDescent="0.3">
      <c r="A13" s="93" t="s">
        <v>40</v>
      </c>
      <c r="B13" s="126">
        <v>309</v>
      </c>
      <c r="C13" s="126">
        <v>306</v>
      </c>
      <c r="D13" s="102">
        <f t="shared" si="0"/>
        <v>-0.97087378640776689</v>
      </c>
      <c r="E13" s="126">
        <v>857</v>
      </c>
      <c r="F13" s="126">
        <v>924</v>
      </c>
      <c r="G13" s="100">
        <f t="shared" si="1"/>
        <v>7.8179696616102685</v>
      </c>
    </row>
    <row r="14" spans="1:11" ht="21" customHeight="1" thickBot="1" x14ac:dyDescent="0.3">
      <c r="A14" s="140" t="s">
        <v>47</v>
      </c>
      <c r="B14" s="126">
        <v>1186</v>
      </c>
      <c r="C14" s="126">
        <v>1186</v>
      </c>
      <c r="D14" s="102">
        <f t="shared" si="0"/>
        <v>0</v>
      </c>
      <c r="E14" s="126">
        <v>928</v>
      </c>
      <c r="F14" s="126">
        <v>928</v>
      </c>
      <c r="G14" s="100">
        <f t="shared" si="1"/>
        <v>0</v>
      </c>
    </row>
    <row r="15" spans="1:11" ht="21" customHeight="1" thickBot="1" x14ac:dyDescent="0.3">
      <c r="A15" s="140" t="s">
        <v>48</v>
      </c>
      <c r="B15" s="127">
        <v>539</v>
      </c>
      <c r="C15" s="127">
        <v>535</v>
      </c>
      <c r="D15" s="102">
        <f t="shared" si="0"/>
        <v>-0.7421150278293136</v>
      </c>
      <c r="E15" s="127">
        <v>771</v>
      </c>
      <c r="F15" s="127">
        <v>931</v>
      </c>
      <c r="G15" s="100">
        <f t="shared" si="1"/>
        <v>20.752269779507134</v>
      </c>
    </row>
    <row r="16" spans="1:11" ht="21" customHeight="1" thickBot="1" x14ac:dyDescent="0.3">
      <c r="A16" s="140" t="s">
        <v>46</v>
      </c>
      <c r="B16" s="129">
        <v>378</v>
      </c>
      <c r="C16" s="129">
        <v>388</v>
      </c>
      <c r="D16" s="102">
        <f t="shared" si="0"/>
        <v>2.6455026455026456</v>
      </c>
      <c r="E16" s="130">
        <v>741</v>
      </c>
      <c r="F16" s="130">
        <v>826</v>
      </c>
      <c r="G16" s="100">
        <f t="shared" si="1"/>
        <v>11.470985155195681</v>
      </c>
    </row>
    <row r="17" spans="1:7" ht="21" customHeight="1" thickBot="1" x14ac:dyDescent="0.3">
      <c r="A17" s="140" t="s">
        <v>43</v>
      </c>
      <c r="B17" s="129">
        <v>678</v>
      </c>
      <c r="C17" s="129">
        <v>757</v>
      </c>
      <c r="D17" s="102">
        <f t="shared" si="0"/>
        <v>11.651917404129794</v>
      </c>
      <c r="E17" s="129">
        <v>2288</v>
      </c>
      <c r="F17" s="129">
        <v>1958</v>
      </c>
      <c r="G17" s="100">
        <f t="shared" si="1"/>
        <v>-14.423076923076922</v>
      </c>
    </row>
    <row r="18" spans="1:7" ht="21" customHeight="1" thickBot="1" x14ac:dyDescent="0.3">
      <c r="A18" s="140" t="s">
        <v>42</v>
      </c>
      <c r="B18" s="127">
        <v>783</v>
      </c>
      <c r="C18" s="127">
        <v>800</v>
      </c>
      <c r="D18" s="102">
        <f t="shared" si="0"/>
        <v>2.1711366538952745</v>
      </c>
      <c r="E18" s="127">
        <v>883</v>
      </c>
      <c r="F18" s="127">
        <v>1035</v>
      </c>
      <c r="G18" s="100">
        <f t="shared" si="1"/>
        <v>17.214043035107586</v>
      </c>
    </row>
    <row r="19" spans="1:7" ht="21" customHeight="1" thickBot="1" x14ac:dyDescent="0.3">
      <c r="A19" s="93" t="s">
        <v>53</v>
      </c>
      <c r="B19" s="130">
        <v>1411</v>
      </c>
      <c r="C19" s="130">
        <v>1425</v>
      </c>
      <c r="D19" s="102">
        <f t="shared" si="0"/>
        <v>0.99220411055988655</v>
      </c>
      <c r="E19" s="130">
        <v>994</v>
      </c>
      <c r="F19" s="130">
        <v>938</v>
      </c>
      <c r="G19" s="100">
        <f t="shared" si="1"/>
        <v>-5.6338028169014089</v>
      </c>
    </row>
    <row r="20" spans="1:7" ht="21" customHeight="1" thickBot="1" x14ac:dyDescent="0.3">
      <c r="A20" s="140" t="s">
        <v>50</v>
      </c>
      <c r="B20" s="126">
        <v>316</v>
      </c>
      <c r="C20" s="126">
        <v>304</v>
      </c>
      <c r="D20" s="102">
        <f t="shared" si="0"/>
        <v>-3.79746835443038</v>
      </c>
      <c r="E20" s="126">
        <v>544</v>
      </c>
      <c r="F20" s="126">
        <v>699</v>
      </c>
      <c r="G20" s="100">
        <f t="shared" si="1"/>
        <v>28.492647058823529</v>
      </c>
    </row>
    <row r="21" spans="1:7" ht="21" customHeight="1" thickBot="1" x14ac:dyDescent="0.3">
      <c r="A21" s="140" t="s">
        <v>45</v>
      </c>
      <c r="B21" s="127">
        <v>152</v>
      </c>
      <c r="C21" s="127">
        <v>168</v>
      </c>
      <c r="D21" s="102">
        <f t="shared" si="0"/>
        <v>10.526315789473683</v>
      </c>
      <c r="E21" s="127">
        <v>456</v>
      </c>
      <c r="F21" s="127">
        <v>325</v>
      </c>
      <c r="G21" s="100">
        <f t="shared" si="1"/>
        <v>-28.728070175438596</v>
      </c>
    </row>
    <row r="22" spans="1:7" ht="21" customHeight="1" thickBot="1" x14ac:dyDescent="0.3">
      <c r="A22" s="34" t="s">
        <v>2</v>
      </c>
      <c r="B22" s="159">
        <f>SUM(B5:B21)</f>
        <v>28056</v>
      </c>
      <c r="C22" s="160">
        <f>SUM(C5:C21)</f>
        <v>29089</v>
      </c>
      <c r="D22" s="103">
        <f t="shared" ref="D22" si="2">(C22-B22)/B22*100</f>
        <v>3.6819218705446253</v>
      </c>
      <c r="E22" s="160">
        <f>SUM(E5:E21)</f>
        <v>23348</v>
      </c>
      <c r="F22" s="160">
        <f>SUM(F5:F21)</f>
        <v>24397</v>
      </c>
      <c r="G22" s="104">
        <f t="shared" ref="G22" si="3">(F22-E22)/E22*100</f>
        <v>4.4928901833133459</v>
      </c>
    </row>
    <row r="23" spans="1:7" x14ac:dyDescent="0.25">
      <c r="F23" s="45"/>
    </row>
  </sheetData>
  <sortState ref="A5:K21">
    <sortCondition ref="A5"/>
  </sortState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9" sqref="G9:K10"/>
    </sheetView>
  </sheetViews>
  <sheetFormatPr defaultRowHeight="15" x14ac:dyDescent="0.25"/>
  <cols>
    <col min="1" max="1" width="13.570312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6.710937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195" t="s">
        <v>156</v>
      </c>
      <c r="B1" s="195"/>
      <c r="C1" s="195"/>
      <c r="D1" s="195"/>
      <c r="E1" s="195"/>
      <c r="F1" s="195"/>
      <c r="G1" s="195"/>
      <c r="H1" s="195"/>
      <c r="I1" s="195"/>
    </row>
    <row r="2" spans="1:12" ht="16.5" thickBot="1" x14ac:dyDescent="0.3">
      <c r="A2" s="196" t="s">
        <v>68</v>
      </c>
      <c r="B2" s="198"/>
      <c r="C2" s="200" t="s">
        <v>69</v>
      </c>
      <c r="D2" s="201"/>
      <c r="E2" s="202"/>
      <c r="F2" s="78"/>
      <c r="G2" s="203" t="s">
        <v>70</v>
      </c>
      <c r="H2" s="201"/>
      <c r="I2" s="201"/>
      <c r="J2" s="201"/>
      <c r="K2" s="201"/>
      <c r="L2" s="204"/>
    </row>
    <row r="3" spans="1:12" ht="16.5" thickBot="1" x14ac:dyDescent="0.3">
      <c r="A3" s="197"/>
      <c r="B3" s="199"/>
      <c r="C3" s="196" t="s">
        <v>71</v>
      </c>
      <c r="D3" s="196" t="s">
        <v>72</v>
      </c>
      <c r="E3" s="73" t="s">
        <v>161</v>
      </c>
      <c r="F3" s="71"/>
      <c r="G3" s="75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206" t="s">
        <v>2</v>
      </c>
    </row>
    <row r="4" spans="1:12" ht="15.75" x14ac:dyDescent="0.25">
      <c r="A4" s="197" t="s">
        <v>78</v>
      </c>
      <c r="B4" s="68" t="s">
        <v>79</v>
      </c>
      <c r="C4" s="197"/>
      <c r="D4" s="197"/>
      <c r="E4" s="74" t="s">
        <v>80</v>
      </c>
      <c r="F4" s="71"/>
      <c r="G4" s="76" t="s">
        <v>81</v>
      </c>
      <c r="H4" s="70" t="s">
        <v>82</v>
      </c>
      <c r="I4" s="70" t="s">
        <v>83</v>
      </c>
      <c r="J4" s="70" t="s">
        <v>84</v>
      </c>
      <c r="K4" s="70" t="s">
        <v>84</v>
      </c>
      <c r="L4" s="207"/>
    </row>
    <row r="5" spans="1:12" ht="16.5" thickBot="1" x14ac:dyDescent="0.3">
      <c r="A5" s="209"/>
      <c r="B5" s="89" t="s">
        <v>167</v>
      </c>
      <c r="C5" s="205"/>
      <c r="D5" s="205"/>
      <c r="E5" s="85" t="s">
        <v>66</v>
      </c>
      <c r="F5" s="71"/>
      <c r="G5" s="87" t="s">
        <v>85</v>
      </c>
      <c r="H5" s="88" t="s">
        <v>86</v>
      </c>
      <c r="I5" s="88" t="s">
        <v>87</v>
      </c>
      <c r="J5" s="88" t="s">
        <v>88</v>
      </c>
      <c r="K5" s="88" t="s">
        <v>89</v>
      </c>
      <c r="L5" s="208"/>
    </row>
    <row r="6" spans="1:12" ht="25.5" customHeight="1" thickBot="1" x14ac:dyDescent="0.3">
      <c r="A6" s="81" t="s">
        <v>162</v>
      </c>
      <c r="B6" s="83">
        <v>2019</v>
      </c>
      <c r="C6" s="123">
        <v>0</v>
      </c>
      <c r="D6" s="131">
        <v>0</v>
      </c>
      <c r="E6" s="105"/>
      <c r="F6" s="72"/>
      <c r="G6" s="123">
        <v>0</v>
      </c>
      <c r="H6" s="123">
        <v>0</v>
      </c>
      <c r="I6" s="123">
        <v>0</v>
      </c>
      <c r="J6" s="123">
        <v>0</v>
      </c>
      <c r="K6" s="132">
        <v>0</v>
      </c>
      <c r="L6" s="111">
        <f>SUM(G6:K6)</f>
        <v>0</v>
      </c>
    </row>
    <row r="7" spans="1:12" ht="26.25" customHeight="1" thickBot="1" x14ac:dyDescent="0.3">
      <c r="A7" s="81" t="s">
        <v>93</v>
      </c>
      <c r="B7" s="79">
        <v>2020</v>
      </c>
      <c r="C7" s="123">
        <v>469815.51</v>
      </c>
      <c r="D7" s="131">
        <v>454646.05</v>
      </c>
      <c r="E7" s="105">
        <f>(D7/C7)*100</f>
        <v>96.771187907355369</v>
      </c>
      <c r="F7" s="72"/>
      <c r="G7" s="123">
        <v>59430.63</v>
      </c>
      <c r="H7" s="123">
        <v>59611.93</v>
      </c>
      <c r="I7" s="123">
        <v>0</v>
      </c>
      <c r="J7" s="123">
        <v>4224.78</v>
      </c>
      <c r="K7" s="132">
        <v>1000</v>
      </c>
      <c r="L7" s="112">
        <f>SUM(G7:K7)</f>
        <v>124267.34</v>
      </c>
    </row>
    <row r="8" spans="1:12" ht="35.25" customHeight="1" thickBot="1" x14ac:dyDescent="0.3">
      <c r="A8" s="82" t="s">
        <v>90</v>
      </c>
      <c r="B8" s="84" t="s">
        <v>91</v>
      </c>
      <c r="C8" s="106"/>
      <c r="D8" s="107"/>
      <c r="E8" s="105"/>
      <c r="F8" s="72"/>
      <c r="G8" s="106"/>
      <c r="H8" s="106"/>
      <c r="I8" s="106"/>
      <c r="J8" s="106"/>
      <c r="K8" s="107"/>
      <c r="L8" s="112"/>
    </row>
    <row r="9" spans="1:12" ht="25.5" customHeight="1" thickBot="1" x14ac:dyDescent="0.3">
      <c r="A9" s="81" t="s">
        <v>92</v>
      </c>
      <c r="B9" s="83">
        <v>2019</v>
      </c>
      <c r="C9" s="123">
        <v>223850.94</v>
      </c>
      <c r="D9" s="133">
        <v>256767.35</v>
      </c>
      <c r="E9" s="105">
        <f>(D9/C9)*100</f>
        <v>114.70461102374642</v>
      </c>
      <c r="F9" s="72"/>
      <c r="G9" s="123">
        <v>142033.18</v>
      </c>
      <c r="H9" s="123">
        <v>602911.47</v>
      </c>
      <c r="I9" s="123">
        <v>75714.84</v>
      </c>
      <c r="J9" s="123">
        <v>2802.67</v>
      </c>
      <c r="K9" s="132">
        <v>35</v>
      </c>
      <c r="L9" s="113">
        <f>SUM(G9:K9)</f>
        <v>823497.15999999992</v>
      </c>
    </row>
    <row r="10" spans="1:12" ht="27" customHeight="1" thickBot="1" x14ac:dyDescent="0.3">
      <c r="A10" s="81" t="s">
        <v>93</v>
      </c>
      <c r="B10" s="79">
        <v>2020</v>
      </c>
      <c r="C10" s="123">
        <v>890035.67</v>
      </c>
      <c r="D10" s="131">
        <v>938101.21</v>
      </c>
      <c r="E10" s="105">
        <f>(D10/C10)*100</f>
        <v>105.40040603091782</v>
      </c>
      <c r="F10" s="72"/>
      <c r="G10" s="123">
        <v>425751.34</v>
      </c>
      <c r="H10" s="123">
        <v>66052.160000000003</v>
      </c>
      <c r="I10" s="123">
        <v>113744.17</v>
      </c>
      <c r="J10" s="123">
        <v>25893.7</v>
      </c>
      <c r="K10" s="132">
        <v>35.14</v>
      </c>
      <c r="L10" s="111">
        <f>SUM(G10:K10)</f>
        <v>631476.51</v>
      </c>
    </row>
    <row r="11" spans="1:12" ht="39" customHeight="1" thickBot="1" x14ac:dyDescent="0.3">
      <c r="A11" s="82" t="s">
        <v>90</v>
      </c>
      <c r="B11" s="80" t="s">
        <v>91</v>
      </c>
      <c r="C11" s="108">
        <f>((C10-C9)/C9)*100</f>
        <v>297.60193546652067</v>
      </c>
      <c r="D11" s="109">
        <f>((D10-D9)/D9)*100</f>
        <v>265.35066082194641</v>
      </c>
      <c r="E11" s="105"/>
      <c r="F11" s="72"/>
      <c r="G11" s="108">
        <f t="shared" ref="G11:L11" si="0">((G10-G9)/G9)*100</f>
        <v>199.7548460155578</v>
      </c>
      <c r="H11" s="108">
        <f t="shared" si="0"/>
        <v>-89.044467838702744</v>
      </c>
      <c r="I11" s="108">
        <f t="shared" si="0"/>
        <v>50.227049281224133</v>
      </c>
      <c r="J11" s="108">
        <f t="shared" si="0"/>
        <v>823.89400107754386</v>
      </c>
      <c r="K11" s="109">
        <f t="shared" si="0"/>
        <v>0.40000000000000163</v>
      </c>
      <c r="L11" s="111">
        <f t="shared" si="0"/>
        <v>-23.317706402290437</v>
      </c>
    </row>
    <row r="12" spans="1:12" ht="33" customHeight="1" thickBot="1" x14ac:dyDescent="0.3">
      <c r="A12" s="192" t="s">
        <v>2</v>
      </c>
      <c r="B12" s="79">
        <v>2019</v>
      </c>
      <c r="C12" s="155">
        <f>(C6+C9)</f>
        <v>223850.94</v>
      </c>
      <c r="D12" s="137">
        <f>(D6+D9)</f>
        <v>256767.35</v>
      </c>
      <c r="E12" s="105">
        <f>(D12/C12)*100</f>
        <v>114.70461102374642</v>
      </c>
      <c r="F12" s="90"/>
      <c r="G12" s="136">
        <f t="shared" ref="G12:K13" si="1">(G6+G9)</f>
        <v>142033.18</v>
      </c>
      <c r="H12" s="155">
        <f t="shared" si="1"/>
        <v>602911.47</v>
      </c>
      <c r="I12" s="136">
        <f t="shared" si="1"/>
        <v>75714.84</v>
      </c>
      <c r="J12" s="136">
        <f t="shared" si="1"/>
        <v>2802.67</v>
      </c>
      <c r="K12" s="137">
        <f t="shared" si="1"/>
        <v>35</v>
      </c>
      <c r="L12" s="111">
        <f t="shared" ref="L12:L13" si="2">(L6+L9)</f>
        <v>823497.15999999992</v>
      </c>
    </row>
    <row r="13" spans="1:12" ht="30.75" customHeight="1" thickBot="1" x14ac:dyDescent="0.3">
      <c r="A13" s="193"/>
      <c r="B13" s="79">
        <v>2020</v>
      </c>
      <c r="C13" s="138">
        <f>(C7+C10)</f>
        <v>1359851.1800000002</v>
      </c>
      <c r="D13" s="139">
        <f>(D7+D10)</f>
        <v>1392747.26</v>
      </c>
      <c r="E13" s="110">
        <f>(D13/C13)*100</f>
        <v>102.41909412469678</v>
      </c>
      <c r="F13" s="90"/>
      <c r="G13" s="138">
        <f t="shared" si="1"/>
        <v>485181.97000000003</v>
      </c>
      <c r="H13" s="156">
        <f t="shared" si="1"/>
        <v>125664.09</v>
      </c>
      <c r="I13" s="138">
        <f t="shared" si="1"/>
        <v>113744.17</v>
      </c>
      <c r="J13" s="138">
        <f t="shared" si="1"/>
        <v>30118.48</v>
      </c>
      <c r="K13" s="139">
        <f t="shared" si="1"/>
        <v>1035.1400000000001</v>
      </c>
      <c r="L13" s="158">
        <f t="shared" si="2"/>
        <v>755743.85</v>
      </c>
    </row>
    <row r="14" spans="1:12" ht="43.5" customHeight="1" thickBot="1" x14ac:dyDescent="0.3">
      <c r="A14" s="194"/>
      <c r="B14" s="80" t="s">
        <v>91</v>
      </c>
      <c r="C14" s="114">
        <f>((C13-C12)/C12)*100</f>
        <v>507.48066548212847</v>
      </c>
      <c r="D14" s="115">
        <f>((D13-D12)/D12)*100</f>
        <v>442.41602758294613</v>
      </c>
      <c r="E14" s="115">
        <f>((E13-E12)/E12)*100</f>
        <v>-10.710569339279886</v>
      </c>
      <c r="F14" s="77"/>
      <c r="G14" s="114">
        <f t="shared" ref="G14:L14" si="3">((G13-G12)/G12)*100</f>
        <v>241.59762528727447</v>
      </c>
      <c r="H14" s="114">
        <f t="shared" si="3"/>
        <v>-79.157124013580301</v>
      </c>
      <c r="I14" s="114">
        <f t="shared" si="3"/>
        <v>50.227049281224133</v>
      </c>
      <c r="J14" s="114">
        <f t="shared" si="3"/>
        <v>974.63525852133853</v>
      </c>
      <c r="K14" s="114">
        <f t="shared" si="3"/>
        <v>2857.5428571428574</v>
      </c>
      <c r="L14" s="116">
        <f t="shared" si="3"/>
        <v>-8.2275098556502542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210" t="s">
        <v>114</v>
      </c>
      <c r="B1" s="210"/>
      <c r="C1" s="210"/>
      <c r="D1" s="210"/>
      <c r="E1" s="210"/>
      <c r="F1" s="210"/>
      <c r="G1" s="210"/>
      <c r="H1" s="210"/>
    </row>
    <row r="2" spans="1:8" ht="15.75" thickBot="1" x14ac:dyDescent="0.3">
      <c r="A2" s="211"/>
      <c r="B2" s="212"/>
      <c r="C2" s="212"/>
      <c r="D2" s="212"/>
      <c r="E2" s="213"/>
    </row>
    <row r="3" spans="1:8" ht="16.5" thickBot="1" x14ac:dyDescent="0.3">
      <c r="A3" s="7" t="s">
        <v>115</v>
      </c>
      <c r="B3" s="8" t="s">
        <v>116</v>
      </c>
      <c r="C3" s="8" t="s">
        <v>99</v>
      </c>
      <c r="D3" s="8" t="s">
        <v>101</v>
      </c>
      <c r="E3" s="8" t="s">
        <v>100</v>
      </c>
    </row>
    <row r="4" spans="1:8" ht="15.75" thickBot="1" x14ac:dyDescent="0.3">
      <c r="A4" s="11" t="s">
        <v>117</v>
      </c>
      <c r="B4" s="17" t="s">
        <v>118</v>
      </c>
      <c r="C4" s="17"/>
      <c r="D4" s="17"/>
      <c r="E4" s="17"/>
    </row>
    <row r="5" spans="1:8" ht="15.75" thickBot="1" x14ac:dyDescent="0.3">
      <c r="A5" s="11" t="s">
        <v>119</v>
      </c>
      <c r="B5" s="17" t="s">
        <v>118</v>
      </c>
      <c r="C5" s="17"/>
      <c r="D5" s="17"/>
      <c r="E5" s="17"/>
    </row>
    <row r="6" spans="1:8" ht="15.75" thickBot="1" x14ac:dyDescent="0.3">
      <c r="A6" s="11" t="s">
        <v>120</v>
      </c>
      <c r="B6" s="17" t="s">
        <v>118</v>
      </c>
      <c r="C6" s="17"/>
      <c r="D6" s="17" t="s">
        <v>118</v>
      </c>
      <c r="E6" s="17" t="s">
        <v>121</v>
      </c>
    </row>
    <row r="7" spans="1:8" ht="15.75" thickBot="1" x14ac:dyDescent="0.3">
      <c r="A7" s="11" t="s">
        <v>122</v>
      </c>
      <c r="B7" s="17" t="s">
        <v>118</v>
      </c>
      <c r="C7" s="17"/>
      <c r="D7" s="17" t="s">
        <v>123</v>
      </c>
      <c r="E7" s="17" t="s">
        <v>124</v>
      </c>
    </row>
    <row r="8" spans="1:8" ht="15.75" thickBot="1" x14ac:dyDescent="0.3">
      <c r="A8" s="11" t="s">
        <v>125</v>
      </c>
      <c r="B8" s="17"/>
      <c r="C8" s="17" t="s">
        <v>118</v>
      </c>
      <c r="D8" s="17"/>
      <c r="E8" s="17"/>
    </row>
    <row r="9" spans="1:8" ht="15.75" thickBot="1" x14ac:dyDescent="0.3">
      <c r="A9" s="11" t="s">
        <v>126</v>
      </c>
      <c r="B9" s="17"/>
      <c r="C9" s="17">
        <v>7</v>
      </c>
      <c r="D9" s="17"/>
      <c r="E9" s="17"/>
    </row>
    <row r="10" spans="1:8" ht="15.75" thickBot="1" x14ac:dyDescent="0.3">
      <c r="A10" s="11" t="s">
        <v>128</v>
      </c>
      <c r="B10" s="17"/>
      <c r="C10" s="17"/>
      <c r="D10" s="17">
        <v>2</v>
      </c>
      <c r="E10" s="17"/>
    </row>
    <row r="11" spans="1:8" ht="15.75" thickBot="1" x14ac:dyDescent="0.3">
      <c r="A11" s="11" t="s">
        <v>129</v>
      </c>
      <c r="B11" s="17"/>
      <c r="C11" s="17"/>
      <c r="D11" s="17" t="s">
        <v>130</v>
      </c>
      <c r="E11" s="17">
        <v>13</v>
      </c>
    </row>
    <row r="12" spans="1:8" ht="15.75" thickBot="1" x14ac:dyDescent="0.3">
      <c r="A12" s="11" t="s">
        <v>131</v>
      </c>
      <c r="B12" s="17"/>
      <c r="C12" s="17"/>
      <c r="D12" s="17">
        <v>7</v>
      </c>
      <c r="E12" s="17"/>
    </row>
    <row r="13" spans="1:8" ht="15.75" thickBot="1" x14ac:dyDescent="0.3">
      <c r="A13" s="11" t="s">
        <v>132</v>
      </c>
      <c r="B13" s="17"/>
      <c r="C13" s="17"/>
      <c r="D13" s="17" t="s">
        <v>118</v>
      </c>
      <c r="E13" s="17"/>
    </row>
    <row r="14" spans="1:8" ht="15.75" thickBot="1" x14ac:dyDescent="0.3">
      <c r="A14" s="11" t="s">
        <v>133</v>
      </c>
      <c r="B14" s="17" t="s">
        <v>118</v>
      </c>
      <c r="C14" s="17"/>
      <c r="D14" s="17"/>
      <c r="E14" s="17"/>
    </row>
    <row r="15" spans="1:8" ht="15.75" thickBot="1" x14ac:dyDescent="0.3">
      <c r="A15" s="11" t="s">
        <v>134</v>
      </c>
      <c r="B15" s="17" t="s">
        <v>118</v>
      </c>
      <c r="C15" s="17" t="s">
        <v>118</v>
      </c>
      <c r="D15" s="17" t="s">
        <v>135</v>
      </c>
      <c r="E15" s="17" t="s">
        <v>136</v>
      </c>
    </row>
    <row r="16" spans="1:8" ht="15.75" thickBot="1" x14ac:dyDescent="0.3">
      <c r="A16" s="11" t="s">
        <v>137</v>
      </c>
      <c r="B16" s="17" t="s">
        <v>130</v>
      </c>
      <c r="C16" s="17">
        <v>8</v>
      </c>
      <c r="D16" s="17">
        <v>23</v>
      </c>
      <c r="E16" s="17" t="s">
        <v>138</v>
      </c>
    </row>
    <row r="17" spans="1:5" ht="15.75" thickBot="1" x14ac:dyDescent="0.3">
      <c r="A17" s="11" t="s">
        <v>139</v>
      </c>
      <c r="B17" s="17"/>
      <c r="C17" s="17" t="s">
        <v>118</v>
      </c>
      <c r="D17" s="17" t="s">
        <v>130</v>
      </c>
      <c r="E17" s="17" t="s">
        <v>127</v>
      </c>
    </row>
    <row r="18" spans="1:5" ht="15.75" thickBot="1" x14ac:dyDescent="0.3">
      <c r="A18" s="11" t="s">
        <v>140</v>
      </c>
      <c r="B18" s="17">
        <v>1</v>
      </c>
      <c r="C18" s="17"/>
      <c r="D18" s="17"/>
      <c r="E18" s="17"/>
    </row>
    <row r="19" spans="1:5" ht="15.75" thickBot="1" x14ac:dyDescent="0.3">
      <c r="A19" s="11" t="s">
        <v>141</v>
      </c>
      <c r="B19" s="17" t="s">
        <v>118</v>
      </c>
      <c r="C19" s="17"/>
      <c r="D19" s="17"/>
      <c r="E19" s="17"/>
    </row>
    <row r="20" spans="1:5" ht="15.75" thickBot="1" x14ac:dyDescent="0.3">
      <c r="A20" s="11" t="s">
        <v>142</v>
      </c>
      <c r="B20" s="17"/>
      <c r="C20" s="17"/>
      <c r="D20" s="17"/>
      <c r="E20" s="17">
        <v>1</v>
      </c>
    </row>
    <row r="21" spans="1:5" ht="15.75" thickBot="1" x14ac:dyDescent="0.3">
      <c r="A21" s="11" t="s">
        <v>143</v>
      </c>
      <c r="B21" s="17" t="s">
        <v>135</v>
      </c>
      <c r="C21" s="17"/>
      <c r="D21" s="17"/>
      <c r="E21" s="17"/>
    </row>
    <row r="22" spans="1:5" ht="15.75" thickBot="1" x14ac:dyDescent="0.3">
      <c r="A22" s="11" t="s">
        <v>144</v>
      </c>
      <c r="B22" s="17">
        <v>23</v>
      </c>
      <c r="C22" s="17"/>
      <c r="D22" s="17"/>
      <c r="E22" s="17"/>
    </row>
    <row r="23" spans="1:5" ht="15.75" thickBot="1" x14ac:dyDescent="0.3">
      <c r="A23" s="11" t="s">
        <v>145</v>
      </c>
      <c r="B23" s="17" t="s">
        <v>123</v>
      </c>
      <c r="C23" s="17"/>
      <c r="D23" s="17"/>
      <c r="E23" s="17"/>
    </row>
    <row r="24" spans="1:5" ht="15.75" thickBot="1" x14ac:dyDescent="0.3">
      <c r="A24" s="11" t="s">
        <v>146</v>
      </c>
      <c r="B24" s="17">
        <v>2</v>
      </c>
      <c r="C24" s="17"/>
      <c r="D24" s="17"/>
      <c r="E24" s="17"/>
    </row>
    <row r="25" spans="1:5" ht="15.75" thickBot="1" x14ac:dyDescent="0.3">
      <c r="A25" s="11" t="s">
        <v>147</v>
      </c>
      <c r="B25" s="17"/>
      <c r="C25" s="17"/>
      <c r="D25" s="17"/>
      <c r="E25" s="17">
        <v>2</v>
      </c>
    </row>
    <row r="26" spans="1:5" ht="15.75" thickBot="1" x14ac:dyDescent="0.3">
      <c r="A26" s="11"/>
      <c r="B26" s="17"/>
      <c r="C26" s="17"/>
      <c r="D26" s="17"/>
      <c r="E26" s="17"/>
    </row>
    <row r="27" spans="1:5" ht="15.75" thickBot="1" x14ac:dyDescent="0.3">
      <c r="A27" s="13" t="s">
        <v>2</v>
      </c>
      <c r="B27" s="14">
        <v>45</v>
      </c>
      <c r="C27" s="14">
        <v>17</v>
      </c>
      <c r="D27" s="14">
        <v>48</v>
      </c>
      <c r="E27" s="14">
        <v>116</v>
      </c>
    </row>
    <row r="28" spans="1:5" ht="15.75" thickBot="1" x14ac:dyDescent="0.3">
      <c r="A28" s="13" t="s">
        <v>148</v>
      </c>
      <c r="B28" s="214">
        <v>230</v>
      </c>
      <c r="C28" s="215"/>
      <c r="D28" s="215"/>
      <c r="E28" s="216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0"/>
  <sheetViews>
    <sheetView topLeftCell="A4" workbookViewId="0">
      <selection activeCell="H27" sqref="H27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173" t="s">
        <v>159</v>
      </c>
      <c r="B2" s="173"/>
      <c r="C2" s="173"/>
      <c r="D2" s="173"/>
      <c r="E2" s="173"/>
      <c r="F2" s="173"/>
      <c r="G2" s="173"/>
      <c r="H2" s="173"/>
    </row>
    <row r="3" spans="1:10" ht="16.5" thickBot="1" x14ac:dyDescent="0.3">
      <c r="A3" s="67"/>
      <c r="B3" s="67"/>
      <c r="C3" s="67"/>
      <c r="D3" s="67"/>
      <c r="E3" s="67"/>
      <c r="F3" s="67"/>
      <c r="G3" s="67"/>
      <c r="H3" s="67"/>
    </row>
    <row r="4" spans="1:10" ht="16.5" thickBot="1" x14ac:dyDescent="0.3">
      <c r="A4" s="218" t="s">
        <v>94</v>
      </c>
      <c r="B4" s="220" t="s">
        <v>95</v>
      </c>
      <c r="C4" s="221"/>
      <c r="D4" s="220" t="s">
        <v>96</v>
      </c>
      <c r="E4" s="222"/>
    </row>
    <row r="5" spans="1:10" ht="16.5" thickBot="1" x14ac:dyDescent="0.3">
      <c r="A5" s="219"/>
      <c r="B5" s="30" t="s">
        <v>97</v>
      </c>
      <c r="C5" s="31" t="s">
        <v>98</v>
      </c>
      <c r="D5" s="31" t="s">
        <v>97</v>
      </c>
      <c r="E5" s="31" t="s">
        <v>98</v>
      </c>
      <c r="H5" s="16"/>
      <c r="J5" s="22"/>
    </row>
    <row r="6" spans="1:10" ht="18" customHeight="1" thickBot="1" x14ac:dyDescent="0.3">
      <c r="A6" s="9" t="s">
        <v>106</v>
      </c>
      <c r="B6" s="10">
        <v>7</v>
      </c>
      <c r="C6" s="10">
        <v>1</v>
      </c>
      <c r="D6" s="10">
        <v>3</v>
      </c>
      <c r="E6" s="10"/>
      <c r="G6" s="22"/>
      <c r="H6" s="16"/>
      <c r="J6" s="22"/>
    </row>
    <row r="7" spans="1:10" ht="18" customHeight="1" thickBot="1" x14ac:dyDescent="0.3">
      <c r="A7" s="11" t="s">
        <v>17</v>
      </c>
      <c r="B7" s="10">
        <v>2</v>
      </c>
      <c r="C7" s="10">
        <v>1</v>
      </c>
      <c r="D7" s="10">
        <v>1</v>
      </c>
      <c r="E7" s="10"/>
      <c r="G7" s="16"/>
      <c r="H7" s="16"/>
      <c r="J7" s="16"/>
    </row>
    <row r="8" spans="1:10" ht="18" customHeight="1" thickBot="1" x14ac:dyDescent="0.3">
      <c r="A8" s="11" t="s">
        <v>107</v>
      </c>
      <c r="B8" s="10">
        <v>4</v>
      </c>
      <c r="C8" s="10">
        <v>2</v>
      </c>
      <c r="D8" s="10">
        <v>1</v>
      </c>
      <c r="E8" s="10"/>
      <c r="H8" s="16"/>
      <c r="J8" s="22"/>
    </row>
    <row r="9" spans="1:10" ht="18" customHeight="1" thickBot="1" x14ac:dyDescent="0.3">
      <c r="A9" s="11" t="s">
        <v>108</v>
      </c>
      <c r="B9" s="10">
        <v>3</v>
      </c>
      <c r="C9" s="10">
        <v>1</v>
      </c>
      <c r="D9" s="10">
        <v>2</v>
      </c>
      <c r="E9" s="10"/>
      <c r="H9" s="16"/>
    </row>
    <row r="10" spans="1:10" ht="18" customHeight="1" thickBot="1" x14ac:dyDescent="0.3">
      <c r="A10" s="11" t="s">
        <v>18</v>
      </c>
      <c r="B10" s="10">
        <v>2</v>
      </c>
      <c r="C10" s="10">
        <v>1</v>
      </c>
      <c r="D10" s="10">
        <v>1</v>
      </c>
      <c r="E10" s="10"/>
      <c r="G10" s="22"/>
      <c r="H10" s="16"/>
      <c r="J10" s="16"/>
    </row>
    <row r="11" spans="1:10" ht="18" customHeight="1" thickBot="1" x14ac:dyDescent="0.3">
      <c r="A11" s="11" t="s">
        <v>19</v>
      </c>
      <c r="B11" s="10">
        <v>2</v>
      </c>
      <c r="C11" s="10">
        <v>1</v>
      </c>
      <c r="D11" s="10">
        <v>3</v>
      </c>
      <c r="E11" s="10"/>
      <c r="G11" s="16"/>
      <c r="H11" s="16"/>
      <c r="J11" s="16"/>
    </row>
    <row r="12" spans="1:10" ht="18" customHeight="1" thickBot="1" x14ac:dyDescent="0.3">
      <c r="A12" s="11" t="s">
        <v>20</v>
      </c>
      <c r="B12" s="10">
        <v>7</v>
      </c>
      <c r="C12" s="10">
        <v>1</v>
      </c>
      <c r="D12" s="10">
        <v>2</v>
      </c>
      <c r="E12" s="10"/>
      <c r="G12" s="22"/>
      <c r="H12" s="16"/>
      <c r="J12" s="16"/>
    </row>
    <row r="13" spans="1:10" ht="18" customHeight="1" thickBot="1" x14ac:dyDescent="0.3">
      <c r="A13" s="11" t="s">
        <v>105</v>
      </c>
      <c r="B13" s="10">
        <v>4</v>
      </c>
      <c r="C13" s="10">
        <v>1</v>
      </c>
      <c r="D13" s="10">
        <v>1</v>
      </c>
      <c r="E13" s="10"/>
      <c r="G13" s="22"/>
      <c r="H13" s="16"/>
      <c r="J13" s="16"/>
    </row>
    <row r="14" spans="1:10" ht="18" customHeight="1" thickBot="1" x14ac:dyDescent="0.3">
      <c r="A14" s="11" t="s">
        <v>21</v>
      </c>
      <c r="B14" s="10">
        <v>3</v>
      </c>
      <c r="C14" s="10">
        <v>1</v>
      </c>
      <c r="D14" s="10">
        <v>2</v>
      </c>
      <c r="E14" s="10"/>
      <c r="G14" s="22"/>
      <c r="H14" s="16"/>
      <c r="J14" s="16"/>
    </row>
    <row r="15" spans="1:10" ht="18" customHeight="1" thickBot="1" x14ac:dyDescent="0.3">
      <c r="A15" s="11" t="s">
        <v>22</v>
      </c>
      <c r="B15" s="10">
        <v>2</v>
      </c>
      <c r="C15" s="10">
        <v>1</v>
      </c>
      <c r="D15" s="10">
        <v>2</v>
      </c>
      <c r="E15" s="10"/>
      <c r="G15" s="22"/>
      <c r="H15" s="16"/>
      <c r="J15" s="16"/>
    </row>
    <row r="16" spans="1:10" ht="18" customHeight="1" thickBot="1" x14ac:dyDescent="0.3">
      <c r="A16" s="11" t="s">
        <v>23</v>
      </c>
      <c r="B16" s="10">
        <v>3</v>
      </c>
      <c r="C16" s="10">
        <v>1</v>
      </c>
      <c r="D16" s="10">
        <v>1</v>
      </c>
      <c r="E16" s="10"/>
      <c r="G16" s="22"/>
      <c r="H16" s="16"/>
      <c r="J16" s="16"/>
    </row>
    <row r="17" spans="1:20" ht="18" customHeight="1" thickBot="1" x14ac:dyDescent="0.3">
      <c r="A17" s="11" t="s">
        <v>99</v>
      </c>
      <c r="B17" s="10">
        <v>7</v>
      </c>
      <c r="C17" s="10">
        <v>5</v>
      </c>
      <c r="D17" s="10">
        <v>7</v>
      </c>
      <c r="E17" s="10"/>
      <c r="G17" s="16"/>
      <c r="H17" s="16"/>
      <c r="J17" s="16"/>
    </row>
    <row r="18" spans="1:20" ht="18" customHeight="1" thickBot="1" x14ac:dyDescent="0.3">
      <c r="A18" s="11" t="s">
        <v>100</v>
      </c>
      <c r="B18" s="10">
        <v>14</v>
      </c>
      <c r="C18" s="10">
        <v>54</v>
      </c>
      <c r="D18" s="10">
        <v>12</v>
      </c>
      <c r="E18" s="10"/>
      <c r="G18" s="16"/>
      <c r="H18" s="16"/>
      <c r="J18" s="16"/>
    </row>
    <row r="19" spans="1:20" ht="18" customHeight="1" thickBot="1" x14ac:dyDescent="0.3">
      <c r="A19" s="11" t="s">
        <v>24</v>
      </c>
      <c r="B19" s="10">
        <v>2</v>
      </c>
      <c r="C19" s="10">
        <v>1</v>
      </c>
      <c r="D19" s="10">
        <v>2</v>
      </c>
      <c r="E19" s="10"/>
      <c r="G19" s="22"/>
      <c r="H19" s="16"/>
      <c r="J19" s="16"/>
    </row>
    <row r="20" spans="1:20" ht="18" customHeight="1" thickBot="1" x14ac:dyDescent="0.3">
      <c r="A20" s="11" t="s">
        <v>102</v>
      </c>
      <c r="B20" s="10">
        <v>19</v>
      </c>
      <c r="C20" s="10">
        <v>23</v>
      </c>
      <c r="D20" s="10">
        <v>4</v>
      </c>
      <c r="E20" s="10"/>
      <c r="G20" s="16"/>
      <c r="H20" s="16"/>
      <c r="J20" s="16"/>
    </row>
    <row r="21" spans="1:20" ht="18" customHeight="1" thickBot="1" x14ac:dyDescent="0.3">
      <c r="A21" s="11" t="s">
        <v>25</v>
      </c>
      <c r="B21" s="10">
        <v>3</v>
      </c>
      <c r="C21" s="10">
        <v>1</v>
      </c>
      <c r="D21" s="10">
        <v>2</v>
      </c>
      <c r="E21" s="10"/>
      <c r="G21" s="22"/>
      <c r="H21" s="16"/>
      <c r="J21" s="16"/>
    </row>
    <row r="22" spans="1:20" ht="18" customHeight="1" thickBot="1" x14ac:dyDescent="0.3">
      <c r="A22" s="11" t="s">
        <v>109</v>
      </c>
      <c r="B22" s="10">
        <v>3</v>
      </c>
      <c r="C22" s="10">
        <v>1</v>
      </c>
      <c r="D22" s="10">
        <v>1</v>
      </c>
      <c r="E22" s="10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18" customHeight="1" thickBot="1" x14ac:dyDescent="0.3">
      <c r="A23" s="11" t="s">
        <v>104</v>
      </c>
      <c r="B23" s="10">
        <v>4</v>
      </c>
      <c r="C23" s="10">
        <v>1</v>
      </c>
      <c r="D23" s="10">
        <v>1</v>
      </c>
      <c r="E23" s="10"/>
      <c r="G23" s="22"/>
      <c r="H23" s="16"/>
      <c r="J23" s="16"/>
    </row>
    <row r="24" spans="1:20" ht="18" customHeight="1" thickBot="1" x14ac:dyDescent="0.3">
      <c r="A24" s="19" t="s">
        <v>103</v>
      </c>
      <c r="B24" s="20">
        <v>2</v>
      </c>
      <c r="C24" s="20">
        <v>1</v>
      </c>
      <c r="D24" s="20">
        <v>1</v>
      </c>
      <c r="E24" s="20"/>
      <c r="G24" s="22"/>
      <c r="H24" s="16"/>
      <c r="J24" s="16"/>
    </row>
    <row r="25" spans="1:20" ht="18" customHeight="1" thickBot="1" x14ac:dyDescent="0.3">
      <c r="A25" s="9" t="s">
        <v>160</v>
      </c>
      <c r="B25" s="23"/>
      <c r="C25" s="23"/>
      <c r="D25" s="23">
        <v>1</v>
      </c>
      <c r="E25" s="24"/>
      <c r="G25" s="16"/>
      <c r="H25" s="16"/>
      <c r="J25" s="16"/>
    </row>
    <row r="26" spans="1:20" s="21" customFormat="1" x14ac:dyDescent="0.25">
      <c r="A26" s="15"/>
      <c r="B26" s="16"/>
      <c r="C26" s="16"/>
      <c r="D26" s="1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3" t="s">
        <v>150</v>
      </c>
      <c r="B27" s="223"/>
      <c r="C27" s="12"/>
      <c r="D27" s="12"/>
      <c r="E27" s="35">
        <f>SUM(B6:B25)</f>
        <v>93</v>
      </c>
    </row>
    <row r="28" spans="1:20" x14ac:dyDescent="0.25">
      <c r="A28" s="217" t="s">
        <v>110</v>
      </c>
      <c r="B28" s="217"/>
      <c r="C28" s="12"/>
      <c r="D28" s="12"/>
      <c r="E28" s="35">
        <f>SUM(D6:D25)</f>
        <v>50</v>
      </c>
    </row>
    <row r="29" spans="1:20" x14ac:dyDescent="0.25">
      <c r="A29" s="18" t="s">
        <v>111</v>
      </c>
      <c r="B29" s="12"/>
      <c r="C29" s="12"/>
      <c r="D29" s="12"/>
      <c r="E29" s="35">
        <f>SUM(E27:E28)</f>
        <v>143</v>
      </c>
    </row>
    <row r="30" spans="1:20" x14ac:dyDescent="0.25">
      <c r="A30" s="18" t="s">
        <v>112</v>
      </c>
      <c r="B30" s="12"/>
      <c r="C30" s="12"/>
      <c r="D30" s="12"/>
      <c r="E30" s="35">
        <f>SUM(C6:C25)</f>
        <v>99</v>
      </c>
    </row>
    <row r="31" spans="1:20" x14ac:dyDescent="0.25">
      <c r="A31" s="18" t="s">
        <v>113</v>
      </c>
      <c r="B31" s="12"/>
      <c r="C31" s="12"/>
      <c r="D31" s="12"/>
      <c r="E31" s="35">
        <f>SUM(E29:E30)</f>
        <v>242</v>
      </c>
    </row>
    <row r="40" spans="1:1" x14ac:dyDescent="0.25">
      <c r="A40" s="16"/>
    </row>
    <row r="41" spans="1:1" x14ac:dyDescent="0.25">
      <c r="A41" s="16"/>
    </row>
    <row r="42" spans="1:1" x14ac:dyDescent="0.25">
      <c r="A42" s="16"/>
    </row>
    <row r="43" spans="1:1" x14ac:dyDescent="0.25">
      <c r="A43" s="16"/>
    </row>
    <row r="44" spans="1:1" x14ac:dyDescent="0.25">
      <c r="A44" s="16"/>
    </row>
    <row r="45" spans="1:1" x14ac:dyDescent="0.25">
      <c r="A45" s="16"/>
    </row>
    <row r="46" spans="1:1" x14ac:dyDescent="0.25">
      <c r="A46" s="16"/>
    </row>
    <row r="47" spans="1:1" x14ac:dyDescent="0.25">
      <c r="A47" s="16"/>
    </row>
    <row r="48" spans="1:1" x14ac:dyDescent="0.25">
      <c r="A48" s="16"/>
    </row>
    <row r="49" spans="1:1" x14ac:dyDescent="0.25">
      <c r="A49" s="16"/>
    </row>
    <row r="50" spans="1:1" x14ac:dyDescent="0.25">
      <c r="A50" s="16"/>
    </row>
    <row r="51" spans="1:1" x14ac:dyDescent="0.25">
      <c r="A51" s="16"/>
    </row>
    <row r="52" spans="1:1" x14ac:dyDescent="0.25">
      <c r="A52" s="16"/>
    </row>
    <row r="53" spans="1:1" x14ac:dyDescent="0.25">
      <c r="A53" s="16"/>
    </row>
    <row r="54" spans="1:1" x14ac:dyDescent="0.25">
      <c r="A54" s="16"/>
    </row>
    <row r="55" spans="1:1" x14ac:dyDescent="0.25">
      <c r="A55" s="16"/>
    </row>
    <row r="56" spans="1:1" x14ac:dyDescent="0.25">
      <c r="A56" s="16"/>
    </row>
    <row r="57" spans="1:1" x14ac:dyDescent="0.25">
      <c r="A57" s="16"/>
    </row>
    <row r="58" spans="1:1" x14ac:dyDescent="0.25">
      <c r="A58" s="16"/>
    </row>
    <row r="59" spans="1:1" x14ac:dyDescent="0.25">
      <c r="A59" s="16"/>
    </row>
    <row r="60" spans="1:1" x14ac:dyDescent="0.25">
      <c r="A60" s="22"/>
    </row>
  </sheetData>
  <sortState ref="A6:T25">
    <sortCondition ref="A6"/>
  </sortState>
  <mergeCells count="6">
    <mergeCell ref="A28:B28"/>
    <mergeCell ref="A2:H2"/>
    <mergeCell ref="A4:A5"/>
    <mergeCell ref="B4:C4"/>
    <mergeCell ref="D4:E4"/>
    <mergeCell ref="A27:B27"/>
  </mergeCells>
  <pageMargins left="0.7" right="0.7" top="0.75" bottom="0.75" header="0.3" footer="0.3"/>
  <pageSetup paperSize="9" orientation="portrait" r:id="rId1"/>
  <ignoredErrors>
    <ignoredError sqref="E3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MUHAKEMAT</vt:lpstr>
      <vt:lpstr>MUHASEBE 1</vt:lpstr>
      <vt:lpstr>MUHASEBE 2</vt:lpstr>
      <vt:lpstr>MUHASEBE 3</vt:lpstr>
      <vt:lpstr>MUHASEBE 4</vt:lpstr>
      <vt:lpstr>MUHASEBE 5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2020-02-21T10:09:22Z</cp:lastPrinted>
  <dcterms:created xsi:type="dcterms:W3CDTF">2015-02-24T08:27:46Z</dcterms:created>
  <dcterms:modified xsi:type="dcterms:W3CDTF">2020-02-27T10:09:50Z</dcterms:modified>
</cp:coreProperties>
</file>