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uksel.soykan\Desktop\yıldız\YILDIZ2021\YILDIZ MASAÜSTÜ\YAZIŞMALAR\faaliyet raporları\"/>
    </mc:Choice>
  </mc:AlternateContent>
  <bookViews>
    <workbookView xWindow="0" yWindow="0" windowWidth="20400" windowHeight="763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K4" i="1" l="1"/>
  <c r="K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9" i="2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K14" i="6" l="1"/>
  <c r="B9" i="2"/>
  <c r="D13" i="6" l="1"/>
  <c r="C13" i="6"/>
  <c r="D12" i="6"/>
  <c r="C12" i="6"/>
  <c r="I8" i="2"/>
  <c r="I9" i="2"/>
  <c r="I7" i="2"/>
  <c r="D8" i="2"/>
  <c r="D7" i="2"/>
  <c r="D6" i="2"/>
  <c r="O18" i="1"/>
  <c r="O17" i="1"/>
  <c r="O16" i="1"/>
  <c r="O15" i="1"/>
  <c r="O14" i="1"/>
  <c r="O13" i="1"/>
  <c r="O12" i="1"/>
  <c r="O11" i="1"/>
  <c r="O10" i="1"/>
  <c r="O9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<sst xmlns="http://schemas.openxmlformats.org/spreadsheetml/2006/main" count="265" uniqueCount="171">
  <si>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</si>
  <si>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</si>
  <si>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</si>
  <si>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</si>
  <si>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</si>
  <si>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</si>
  <si>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</si>
  <si>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</si>
  <si>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</si>
  <si>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</si>
  <si>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</si>
  <si>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</si>
  <si>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</si>
  <si>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</si>
  <si>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</si>
  <si>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</si>
  <si>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</si>
  <si>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</si>
  <si>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</si>
  <si>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</si>
  <si>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</si>
  <si>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</si>
  <si>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</si>
  <si>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</si>
  <si>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</si>
  <si>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</si>
  <si>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</si>
  <si>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</si>
  <si>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</si>
  <si>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</si>
  <si>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</si>
  <si>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</si>
  <si>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</si>
  <si>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</si>
  <si>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</si>
  <si>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</si>
  <si>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</si>
  <si>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</si>
  <si>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</si>
  <si>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</si>
  <si>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</si>
  <si>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</si>
  <si>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</si>
  <si>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</si>
  <si>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</si>
  <si>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</si>
  <si>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</si>
  <si>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</si>
  <si>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</si>
  <si>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</si>
  <si>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</si>
  <si>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</si>
  <si>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</si>
  <si>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</si>
  <si>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</si>
  <si>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</si>
  <si>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</si>
  <si>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</si>
  <si>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</si>
  <si>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</si>
  <si>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</si>
  <si>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</si>
  <si>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</si>
  <si>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</si>
  <si>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</si>
  <si>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</si>
  <si>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</si>
  <si>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</si>
  <si>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</si>
  <si>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</si>
  <si>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</si>
  <si>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</si>
  <si>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</si>
  <si>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</si>
  <si>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</si>
  <si>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</si>
  <si>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</si>
  <si>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</si>
  <si>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</si>
  <si>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</si>
  <si>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</si>
  <si>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</si>
  <si>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</si>
  <si>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</si>
  <si>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</si>
  <si>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</si>
  <si>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</si>
  <si>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</si>
  <si>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</si>
  <si>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</si>
  <si>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</si>
  <si>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</si>
  <si>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</si>
  <si>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</si>
  <si>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</si>
  <si>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</si>
  <si>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</si>
  <si>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</si>
  <si>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</si>
  <si>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</si>
  <si>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</si>
  <si>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</si>
  <si>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</si>
  <si>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</si>
  <si>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</si>
  <si>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</si>
  <si>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</si>
  <si>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</si>
  <si>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</si>
  <si>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</si>
  <si>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</si>
  <si>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</si>
  <si>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</si>
  <si>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</si>
  <si>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</si>
  <si>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</si>
  <si>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</si>
  <si>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</si>
  <si>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</si>
  <si>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</si>
  <si>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</si>
  <si>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</si>
  <si>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</si>
  <si>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</si>
  <si>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</si>
  <si>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</si>
  <si>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</si>
  <si>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</si>
  <si>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</si>
  <si>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</si>
  <si>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</si>
  <si>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</si>
  <si>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</si>
  <si>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</si>
  <si>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</si>
  <si>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</si>
  <si>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</si>
  <si>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</si>
  <si>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</si>
  <si>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</si>
  <si>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</si>
  <si>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</si>
  <si>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</si>
  <si>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</si>
  <si>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</si>
  <si>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</si>
  <si>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</si>
  <si>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</si>
  <si>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</si>
  <si>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</si>
  <si>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</si>
  <si>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</si>
  <si>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</si>
  <si>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</si>
  <si>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</si>
  <si>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</si>
  <si>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</si>
  <si>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</si>
  <si>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</si>
  <si>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</si>
  <si>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</si>
  <si>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</si>
  <si>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</si>
  <si>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</si>
  <si>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>MART 2020</t>
  </si>
  <si>
    <t>MART  2021</t>
  </si>
  <si>
    <t xml:space="preserve">MERKEZ VE BAĞLI İLÇELERDE HAZİNE İLE İLGİLİ DAVALARIN MAHKEMELERE GÖRE DAĞILIMI (MART 2021 )
</t>
  </si>
  <si>
    <t>MART 2021</t>
  </si>
  <si>
    <t>GELİRLERİN GİDERLERİ KARŞILAMA VE İL TOPLAM GELİRİ İÇİNDEKİ ORANI (MART 2020- MART 2021)</t>
  </si>
  <si>
    <t>MART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</si>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</sst>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5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8" fillId="0" borderId="51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B15" sqref="B15:N18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8" t="s">
        <v>157</v>
      </c>
      <c r="B1" s="168"/>
      <c r="C1" s="168"/>
      <c r="D1" s="168"/>
      <c r="E1" s="168"/>
      <c r="F1" s="168"/>
      <c r="G1" s="168"/>
      <c r="H1" s="168"/>
      <c r="I1" s="169"/>
      <c r="J1" s="169"/>
      <c r="K1" s="169"/>
    </row>
    <row r="2" spans="1:15" ht="44.25" customHeight="1" thickBot="1" x14ac:dyDescent="0.3">
      <c r="A2" s="20"/>
      <c r="B2" s="20"/>
      <c r="C2" s="20"/>
      <c r="D2" s="21"/>
      <c r="E2" s="22"/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2</v>
      </c>
    </row>
    <row r="3" spans="1:15" ht="42" customHeight="1" thickBot="1" x14ac:dyDescent="0.3">
      <c r="D3" s="87" t="s">
        <v>164</v>
      </c>
      <c r="E3" s="1" t="s">
        <v>5</v>
      </c>
      <c r="F3" s="53">
        <v>3410</v>
      </c>
      <c r="G3" s="54">
        <v>3747</v>
      </c>
      <c r="H3" s="145">
        <f>SUM(F3:G3)</f>
        <v>7157</v>
      </c>
      <c r="I3" s="55">
        <v>22</v>
      </c>
      <c r="J3" s="55">
        <v>4</v>
      </c>
      <c r="K3" s="54">
        <f>SUM(I3:J3)</f>
        <v>26</v>
      </c>
    </row>
    <row r="4" spans="1:15" ht="42" customHeight="1" thickBot="1" x14ac:dyDescent="0.3">
      <c r="D4" s="87" t="s">
        <v>165</v>
      </c>
      <c r="E4" s="1" t="s">
        <v>5</v>
      </c>
      <c r="F4" s="56">
        <v>3271</v>
      </c>
      <c r="G4" s="55">
        <v>4067</v>
      </c>
      <c r="H4" s="145">
        <f>SUM(F4:G4)</f>
        <v>7338</v>
      </c>
      <c r="I4" s="55">
        <v>10</v>
      </c>
      <c r="J4" s="55" t="s">
        <v>170</v>
      </c>
      <c r="K4" s="54">
        <f>SUM(I4:J4)</f>
        <v>10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6" t="s">
        <v>166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 ht="48" customHeight="1" x14ac:dyDescent="0.25">
      <c r="A8" s="57" t="s">
        <v>6</v>
      </c>
      <c r="B8" s="58" t="s">
        <v>7</v>
      </c>
      <c r="C8" s="58" t="s">
        <v>8</v>
      </c>
      <c r="D8" s="58" t="s">
        <v>153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152</v>
      </c>
      <c r="J8" s="58" t="s">
        <v>154</v>
      </c>
      <c r="K8" s="58" t="s">
        <v>13</v>
      </c>
      <c r="L8" s="58" t="s">
        <v>14</v>
      </c>
      <c r="M8" s="59" t="s">
        <v>15</v>
      </c>
      <c r="N8" s="60" t="s">
        <v>151</v>
      </c>
      <c r="O8" s="90" t="s">
        <v>2</v>
      </c>
    </row>
    <row r="9" spans="1:15" ht="27" customHeight="1" x14ac:dyDescent="0.25">
      <c r="A9" s="61" t="s">
        <v>16</v>
      </c>
      <c r="B9" s="115">
        <v>1133</v>
      </c>
      <c r="C9" s="115">
        <v>399</v>
      </c>
      <c r="D9" s="115">
        <v>27</v>
      </c>
      <c r="E9" s="115">
        <v>325</v>
      </c>
      <c r="F9" s="115">
        <v>718</v>
      </c>
      <c r="G9" s="115">
        <v>650</v>
      </c>
      <c r="H9" s="115">
        <v>30</v>
      </c>
      <c r="I9" s="115">
        <v>53</v>
      </c>
      <c r="J9" s="115">
        <v>179</v>
      </c>
      <c r="K9" s="115">
        <v>13</v>
      </c>
      <c r="L9" s="115">
        <v>193</v>
      </c>
      <c r="M9" s="116">
        <v>784</v>
      </c>
      <c r="N9" s="115">
        <v>7</v>
      </c>
      <c r="O9" s="140">
        <f t="shared" ref="O9:O12" si="0">SUM(B9:N9)</f>
        <v>4511</v>
      </c>
    </row>
    <row r="10" spans="1:15" ht="21.75" customHeight="1" x14ac:dyDescent="0.25">
      <c r="A10" s="61" t="s">
        <v>17</v>
      </c>
      <c r="B10" s="115"/>
      <c r="C10" s="115"/>
      <c r="D10" s="117"/>
      <c r="E10" s="115"/>
      <c r="F10" s="115"/>
      <c r="G10" s="115"/>
      <c r="H10" s="115"/>
      <c r="I10" s="115"/>
      <c r="J10" s="115"/>
      <c r="K10" s="115"/>
      <c r="L10" s="115"/>
      <c r="M10" s="116"/>
      <c r="N10" s="118"/>
      <c r="O10" s="140">
        <f t="shared" si="0"/>
        <v>0</v>
      </c>
    </row>
    <row r="11" spans="1:15" ht="21.75" customHeight="1" x14ac:dyDescent="0.25">
      <c r="A11" s="61" t="s">
        <v>18</v>
      </c>
      <c r="B11" s="115">
        <v>37</v>
      </c>
      <c r="C11" s="115">
        <v>49</v>
      </c>
      <c r="D11" s="115"/>
      <c r="E11" s="115"/>
      <c r="F11" s="115"/>
      <c r="G11" s="115">
        <v>15</v>
      </c>
      <c r="H11" s="115"/>
      <c r="I11" s="115"/>
      <c r="J11" s="115"/>
      <c r="K11" s="115"/>
      <c r="L11" s="115"/>
      <c r="M11" s="116"/>
      <c r="N11" s="118"/>
      <c r="O11" s="140">
        <f t="shared" si="0"/>
        <v>101</v>
      </c>
    </row>
    <row r="12" spans="1:15" ht="21.75" customHeight="1" x14ac:dyDescent="0.25">
      <c r="A12" s="61" t="s">
        <v>19</v>
      </c>
      <c r="B12" s="115">
        <v>189</v>
      </c>
      <c r="C12" s="115">
        <v>11</v>
      </c>
      <c r="D12" s="115"/>
      <c r="E12" s="115"/>
      <c r="F12" s="115"/>
      <c r="G12" s="115">
        <v>46</v>
      </c>
      <c r="H12" s="115">
        <v>1</v>
      </c>
      <c r="I12" s="115">
        <v>1</v>
      </c>
      <c r="J12" s="115"/>
      <c r="K12" s="115"/>
      <c r="L12" s="115"/>
      <c r="M12" s="116">
        <v>78</v>
      </c>
      <c r="N12" s="118"/>
      <c r="O12" s="140">
        <f t="shared" si="0"/>
        <v>326</v>
      </c>
    </row>
    <row r="13" spans="1:15" ht="22.5" customHeight="1" x14ac:dyDescent="0.25">
      <c r="A13" s="61" t="s">
        <v>20</v>
      </c>
      <c r="B13" s="115">
        <v>130</v>
      </c>
      <c r="C13" s="115">
        <v>7</v>
      </c>
      <c r="D13" s="115"/>
      <c r="E13" s="115"/>
      <c r="F13" s="115"/>
      <c r="G13" s="115">
        <v>28</v>
      </c>
      <c r="H13" s="115"/>
      <c r="I13" s="115"/>
      <c r="J13" s="115"/>
      <c r="K13" s="115"/>
      <c r="L13" s="115"/>
      <c r="M13" s="116">
        <v>31</v>
      </c>
      <c r="N13" s="118"/>
      <c r="O13" s="140">
        <f>SUM(B13:N13)</f>
        <v>196</v>
      </c>
    </row>
    <row r="14" spans="1:15" ht="22.5" customHeight="1" x14ac:dyDescent="0.25">
      <c r="A14" s="61" t="s">
        <v>21</v>
      </c>
      <c r="B14" s="148">
        <v>695</v>
      </c>
      <c r="C14" s="148">
        <v>162</v>
      </c>
      <c r="D14" s="148"/>
      <c r="E14" s="148"/>
      <c r="F14" s="148"/>
      <c r="G14" s="148">
        <v>94</v>
      </c>
      <c r="H14" s="148"/>
      <c r="I14" s="148">
        <v>3</v>
      </c>
      <c r="J14" s="148"/>
      <c r="K14" s="148"/>
      <c r="L14" s="148"/>
      <c r="M14" s="149">
        <v>74</v>
      </c>
      <c r="N14" s="156"/>
      <c r="O14" s="140">
        <f>SUM(B14:N14)</f>
        <v>1028</v>
      </c>
    </row>
    <row r="15" spans="1:15" ht="22.5" customHeight="1" x14ac:dyDescent="0.25">
      <c r="A15" s="61" t="s">
        <v>22</v>
      </c>
      <c r="B15" s="115">
        <v>114</v>
      </c>
      <c r="C15" s="115">
        <v>9</v>
      </c>
      <c r="D15" s="115"/>
      <c r="E15" s="115"/>
      <c r="F15" s="115"/>
      <c r="G15" s="115">
        <v>7</v>
      </c>
      <c r="H15" s="115"/>
      <c r="I15" s="115"/>
      <c r="J15" s="115"/>
      <c r="K15" s="115"/>
      <c r="L15" s="115"/>
      <c r="M15" s="116"/>
      <c r="N15" s="118"/>
      <c r="O15" s="140">
        <f t="shared" ref="O15:O18" si="1">SUM(B15:N15)</f>
        <v>130</v>
      </c>
    </row>
    <row r="16" spans="1:15" ht="21" customHeight="1" x14ac:dyDescent="0.25">
      <c r="A16" s="61" t="s">
        <v>23</v>
      </c>
      <c r="B16" s="115">
        <v>387</v>
      </c>
      <c r="C16" s="115">
        <v>13</v>
      </c>
      <c r="D16" s="115"/>
      <c r="E16" s="115"/>
      <c r="F16" s="115"/>
      <c r="G16" s="115">
        <v>35</v>
      </c>
      <c r="H16" s="115"/>
      <c r="I16" s="115"/>
      <c r="J16" s="115"/>
      <c r="K16" s="115"/>
      <c r="L16" s="115"/>
      <c r="M16" s="116">
        <v>59</v>
      </c>
      <c r="N16" s="118"/>
      <c r="O16" s="140">
        <f t="shared" si="1"/>
        <v>494</v>
      </c>
    </row>
    <row r="17" spans="1:15" ht="22.5" customHeight="1" x14ac:dyDescent="0.25">
      <c r="A17" s="61" t="s">
        <v>24</v>
      </c>
      <c r="B17" s="115">
        <v>76</v>
      </c>
      <c r="C17" s="115">
        <v>2</v>
      </c>
      <c r="D17" s="115"/>
      <c r="E17" s="115"/>
      <c r="F17" s="115"/>
      <c r="G17" s="115">
        <v>28</v>
      </c>
      <c r="H17" s="115"/>
      <c r="I17" s="115"/>
      <c r="J17" s="115"/>
      <c r="K17" s="115"/>
      <c r="L17" s="115"/>
      <c r="M17" s="116">
        <v>31</v>
      </c>
      <c r="N17" s="118"/>
      <c r="O17" s="140">
        <f t="shared" si="1"/>
        <v>137</v>
      </c>
    </row>
    <row r="18" spans="1:15" ht="21.75" customHeight="1" x14ac:dyDescent="0.25">
      <c r="A18" s="61" t="s">
        <v>25</v>
      </c>
      <c r="B18" s="115">
        <v>194</v>
      </c>
      <c r="C18" s="115">
        <v>38</v>
      </c>
      <c r="D18" s="115"/>
      <c r="E18" s="115">
        <v>5</v>
      </c>
      <c r="F18" s="115"/>
      <c r="G18" s="115">
        <v>106</v>
      </c>
      <c r="H18" s="115">
        <v>4</v>
      </c>
      <c r="I18" s="115">
        <v>18</v>
      </c>
      <c r="J18" s="115"/>
      <c r="K18" s="115"/>
      <c r="L18" s="115">
        <v>50</v>
      </c>
      <c r="M18" s="116"/>
      <c r="N18" s="118"/>
      <c r="O18" s="140">
        <f t="shared" si="1"/>
        <v>415</v>
      </c>
    </row>
    <row r="19" spans="1:15" ht="30.75" customHeight="1" x14ac:dyDescent="0.25">
      <c r="A19" s="137" t="s">
        <v>2</v>
      </c>
      <c r="B19" s="138">
        <f>SUM(B9:B18)</f>
        <v>2955</v>
      </c>
      <c r="C19" s="138">
        <f t="shared" ref="C19:N19" si="2">SUM(C9:C18)</f>
        <v>690</v>
      </c>
      <c r="D19" s="138">
        <f t="shared" si="2"/>
        <v>27</v>
      </c>
      <c r="E19" s="138">
        <f t="shared" si="2"/>
        <v>330</v>
      </c>
      <c r="F19" s="138">
        <f t="shared" si="2"/>
        <v>718</v>
      </c>
      <c r="G19" s="138">
        <f t="shared" si="2"/>
        <v>1009</v>
      </c>
      <c r="H19" s="138">
        <f t="shared" si="2"/>
        <v>35</v>
      </c>
      <c r="I19" s="138">
        <f t="shared" si="2"/>
        <v>75</v>
      </c>
      <c r="J19" s="138">
        <f t="shared" si="2"/>
        <v>179</v>
      </c>
      <c r="K19" s="138">
        <f t="shared" si="2"/>
        <v>13</v>
      </c>
      <c r="L19" s="138">
        <f t="shared" si="2"/>
        <v>243</v>
      </c>
      <c r="M19" s="138">
        <f t="shared" si="2"/>
        <v>1057</v>
      </c>
      <c r="N19" s="138">
        <f t="shared" si="2"/>
        <v>7</v>
      </c>
      <c r="O19" s="139">
        <f t="shared" ref="O19" si="3">SUM(O8:O18)</f>
        <v>7338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2" ht="15.75" x14ac:dyDescent="0.25">
      <c r="A3" s="171" t="s">
        <v>28</v>
      </c>
      <c r="B3" s="171"/>
      <c r="C3" s="171"/>
      <c r="D3" s="171"/>
      <c r="E3" s="3"/>
    </row>
    <row r="4" spans="1:12" ht="16.5" thickBot="1" x14ac:dyDescent="0.3">
      <c r="A4" s="62"/>
      <c r="B4" s="62"/>
      <c r="C4" s="62"/>
      <c r="D4" s="62"/>
      <c r="E4" s="3"/>
      <c r="F4" s="172" t="s">
        <v>155</v>
      </c>
      <c r="G4" s="173"/>
      <c r="H4" s="173"/>
      <c r="I4" s="173"/>
      <c r="J4" s="173"/>
      <c r="K4" s="173"/>
      <c r="L4" s="173"/>
    </row>
    <row r="5" spans="1:12" ht="26.25" thickBot="1" x14ac:dyDescent="0.3">
      <c r="A5" s="45" t="s">
        <v>29</v>
      </c>
      <c r="B5" s="28" t="s">
        <v>164</v>
      </c>
      <c r="C5" s="28" t="s">
        <v>167</v>
      </c>
      <c r="D5" s="29" t="s">
        <v>30</v>
      </c>
    </row>
    <row r="6" spans="1:12" ht="39" customHeight="1" thickBot="1" x14ac:dyDescent="0.3">
      <c r="A6" s="46" t="s">
        <v>31</v>
      </c>
      <c r="B6" s="141">
        <v>933682831.53999984</v>
      </c>
      <c r="C6" s="146">
        <v>1030224709.55</v>
      </c>
      <c r="D6" s="91">
        <f>(C6-B6)/B6*100</f>
        <v>10.339900740250911</v>
      </c>
      <c r="F6" s="48" t="s">
        <v>29</v>
      </c>
      <c r="G6" s="28" t="s">
        <v>164</v>
      </c>
      <c r="H6" s="28" t="s">
        <v>167</v>
      </c>
      <c r="I6" s="29" t="s">
        <v>30</v>
      </c>
    </row>
    <row r="7" spans="1:12" ht="39" customHeight="1" thickBot="1" x14ac:dyDescent="0.3">
      <c r="A7" s="46" t="s">
        <v>32</v>
      </c>
      <c r="B7" s="141">
        <v>5338891.0600000005</v>
      </c>
      <c r="C7" s="141">
        <v>32367874.41</v>
      </c>
      <c r="D7" s="142">
        <f>(C7-B7)/B7*100</f>
        <v>506.26587143735424</v>
      </c>
      <c r="F7" s="49" t="s">
        <v>35</v>
      </c>
      <c r="G7" s="65">
        <v>7378557.25</v>
      </c>
      <c r="H7" s="65">
        <v>4707736</v>
      </c>
      <c r="I7" s="130">
        <f>(H7-G7)/G7*100</f>
        <v>-36.197066167644088</v>
      </c>
    </row>
    <row r="8" spans="1:12" ht="39" thickBot="1" x14ac:dyDescent="0.3">
      <c r="A8" s="46" t="s">
        <v>33</v>
      </c>
      <c r="B8" s="141">
        <v>28871926.089999996</v>
      </c>
      <c r="C8" s="141">
        <v>33186028.59</v>
      </c>
      <c r="D8" s="91">
        <f t="shared" ref="D8:D9" si="0">(C8-B8)/B8*100</f>
        <v>14.9422054024107</v>
      </c>
      <c r="F8" s="49" t="s">
        <v>36</v>
      </c>
      <c r="G8" s="65">
        <v>6630633.0899999999</v>
      </c>
      <c r="H8" s="65">
        <v>4186690.41</v>
      </c>
      <c r="I8" s="130">
        <f t="shared" ref="I8:I9" si="1">(H8-G8)/G8*100</f>
        <v>-36.858360986462003</v>
      </c>
    </row>
    <row r="9" spans="1:12" ht="51.75" customHeight="1" thickBot="1" x14ac:dyDescent="0.3">
      <c r="A9" s="47" t="s">
        <v>34</v>
      </c>
      <c r="B9" s="113">
        <f>SUM(B6:B8)</f>
        <v>967893648.68999982</v>
      </c>
      <c r="C9" s="113">
        <f>SUM(C6:C8)</f>
        <v>1095778612.55</v>
      </c>
      <c r="D9" s="114">
        <f t="shared" si="0"/>
        <v>13.212708238460561</v>
      </c>
      <c r="F9" s="136" t="s">
        <v>37</v>
      </c>
      <c r="G9" s="65">
        <v>6347217.6700000009</v>
      </c>
      <c r="H9" s="65">
        <v>1272847.57</v>
      </c>
      <c r="I9" s="130">
        <f t="shared" si="1"/>
        <v>-79.946369635059327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3" workbookViewId="0">
      <selection activeCell="C6" sqref="C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4" t="s">
        <v>158</v>
      </c>
      <c r="B2" s="174"/>
      <c r="C2" s="174"/>
      <c r="D2" s="174"/>
      <c r="E2" s="174"/>
      <c r="F2" s="174"/>
      <c r="G2" s="174"/>
      <c r="H2" s="174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5" t="s">
        <v>38</v>
      </c>
      <c r="B4" s="177" t="s">
        <v>164</v>
      </c>
      <c r="C4" s="177" t="s">
        <v>167</v>
      </c>
      <c r="D4" s="179" t="s">
        <v>30</v>
      </c>
      <c r="E4" s="4"/>
    </row>
    <row r="5" spans="1:8" ht="18" customHeight="1" thickBot="1" x14ac:dyDescent="0.3">
      <c r="A5" s="176"/>
      <c r="B5" s="178"/>
      <c r="C5" s="178"/>
      <c r="D5" s="180"/>
      <c r="E5" s="4"/>
    </row>
    <row r="6" spans="1:8" ht="23.25" customHeight="1" thickBot="1" x14ac:dyDescent="0.3">
      <c r="A6" s="50" t="s">
        <v>55</v>
      </c>
      <c r="B6" s="120">
        <v>477668634.76999998</v>
      </c>
      <c r="C6" s="120">
        <v>567240231.85000002</v>
      </c>
      <c r="D6" s="97">
        <f>(C6-B6)/B6*100</f>
        <v>18.751827220794862</v>
      </c>
      <c r="E6" s="4"/>
    </row>
    <row r="7" spans="1:8" ht="23.25" customHeight="1" thickBot="1" x14ac:dyDescent="0.3">
      <c r="A7" s="50" t="s">
        <v>39</v>
      </c>
      <c r="B7" s="120">
        <v>47295164.18</v>
      </c>
      <c r="C7" s="120">
        <v>50752047.530000001</v>
      </c>
      <c r="D7" s="97">
        <f t="shared" ref="D7:D23" si="0">(C7-B7)/B7*100</f>
        <v>7.3091687277868367</v>
      </c>
      <c r="E7" s="4"/>
    </row>
    <row r="8" spans="1:8" ht="23.25" customHeight="1" thickBot="1" x14ac:dyDescent="0.3">
      <c r="A8" s="50" t="s">
        <v>40</v>
      </c>
      <c r="B8" s="150">
        <v>7109456.25</v>
      </c>
      <c r="C8" s="150">
        <v>7484014.0800000001</v>
      </c>
      <c r="D8" s="97">
        <f t="shared" si="0"/>
        <v>5.2684455298532864</v>
      </c>
      <c r="E8" s="4"/>
    </row>
    <row r="9" spans="1:8" ht="23.25" customHeight="1" thickBot="1" x14ac:dyDescent="0.3">
      <c r="A9" s="51" t="s">
        <v>41</v>
      </c>
      <c r="B9" s="121">
        <v>47055001.160000004</v>
      </c>
      <c r="C9" s="121">
        <v>50208012.100000001</v>
      </c>
      <c r="D9" s="97">
        <f t="shared" si="0"/>
        <v>6.700692513594654</v>
      </c>
      <c r="E9" s="4"/>
    </row>
    <row r="10" spans="1:8" ht="23.25" customHeight="1" thickBot="1" x14ac:dyDescent="0.3">
      <c r="A10" s="50" t="s">
        <v>42</v>
      </c>
      <c r="B10" s="120">
        <v>23767329.140000001</v>
      </c>
      <c r="C10" s="120">
        <v>25737050.579999998</v>
      </c>
      <c r="D10" s="97">
        <f t="shared" si="0"/>
        <v>8.2875169876996857</v>
      </c>
      <c r="E10" s="4"/>
    </row>
    <row r="11" spans="1:8" ht="23.25" customHeight="1" thickBot="1" x14ac:dyDescent="0.3">
      <c r="A11" s="50" t="s">
        <v>43</v>
      </c>
      <c r="B11" s="120">
        <v>17004320.960000001</v>
      </c>
      <c r="C11" s="120">
        <v>18764792.41</v>
      </c>
      <c r="D11" s="97">
        <f t="shared" si="0"/>
        <v>10.353082926047046</v>
      </c>
      <c r="E11" s="4"/>
    </row>
    <row r="12" spans="1:8" ht="23.25" customHeight="1" thickBot="1" x14ac:dyDescent="0.3">
      <c r="A12" s="50" t="s">
        <v>44</v>
      </c>
      <c r="B12" s="120">
        <v>29690576.359999999</v>
      </c>
      <c r="C12" s="120">
        <v>32733204.960000001</v>
      </c>
      <c r="D12" s="97">
        <f t="shared" si="0"/>
        <v>10.247792306582229</v>
      </c>
      <c r="E12" s="4"/>
    </row>
    <row r="13" spans="1:8" ht="23.25" customHeight="1" thickBot="1" x14ac:dyDescent="0.3">
      <c r="A13" s="50" t="s">
        <v>45</v>
      </c>
      <c r="B13" s="120">
        <v>4641539.91</v>
      </c>
      <c r="C13" s="120">
        <v>5218638.0199999996</v>
      </c>
      <c r="D13" s="97">
        <f t="shared" si="0"/>
        <v>12.433332928079883</v>
      </c>
      <c r="E13" s="4"/>
    </row>
    <row r="14" spans="1:8" ht="23.25" customHeight="1" thickBot="1" x14ac:dyDescent="0.3">
      <c r="A14" s="50" t="s">
        <v>46</v>
      </c>
      <c r="B14" s="120">
        <v>12951938.99</v>
      </c>
      <c r="C14" s="120">
        <v>13716203.789999999</v>
      </c>
      <c r="D14" s="97">
        <f t="shared" si="0"/>
        <v>5.9007751703438105</v>
      </c>
      <c r="E14" s="4"/>
    </row>
    <row r="15" spans="1:8" ht="23.25" customHeight="1" thickBot="1" x14ac:dyDescent="0.3">
      <c r="A15" s="50" t="s">
        <v>47</v>
      </c>
      <c r="B15" s="120">
        <v>35299007.509999998</v>
      </c>
      <c r="C15" s="120">
        <v>38690888.609999999</v>
      </c>
      <c r="D15" s="97">
        <f t="shared" si="0"/>
        <v>9.6089984939069524</v>
      </c>
      <c r="E15" s="4"/>
    </row>
    <row r="16" spans="1:8" ht="23.25" customHeight="1" thickBot="1" x14ac:dyDescent="0.3">
      <c r="A16" s="50" t="s">
        <v>48</v>
      </c>
      <c r="B16" s="120">
        <v>16719220.970000001</v>
      </c>
      <c r="C16" s="120">
        <v>17482626.850000001</v>
      </c>
      <c r="D16" s="97">
        <f t="shared" si="0"/>
        <v>4.5660373851736988</v>
      </c>
      <c r="E16" s="4"/>
    </row>
    <row r="17" spans="1:5" ht="23.25" customHeight="1" thickBot="1" x14ac:dyDescent="0.3">
      <c r="A17" s="50" t="s">
        <v>49</v>
      </c>
      <c r="B17" s="120">
        <v>15234923.09</v>
      </c>
      <c r="C17" s="120">
        <v>15405217.390000001</v>
      </c>
      <c r="D17" s="97">
        <f t="shared" si="0"/>
        <v>1.1177890363738012</v>
      </c>
      <c r="E17" s="4"/>
    </row>
    <row r="18" spans="1:5" ht="23.25" customHeight="1" thickBot="1" x14ac:dyDescent="0.3">
      <c r="A18" s="50" t="s">
        <v>50</v>
      </c>
      <c r="B18" s="120">
        <v>7943620.3899999997</v>
      </c>
      <c r="C18" s="120">
        <v>8023924.7400000002</v>
      </c>
      <c r="D18" s="97">
        <f t="shared" si="0"/>
        <v>1.0109288467648005</v>
      </c>
      <c r="E18" s="4"/>
    </row>
    <row r="19" spans="1:5" ht="23.25" customHeight="1" thickBot="1" x14ac:dyDescent="0.3">
      <c r="A19" s="51" t="s">
        <v>51</v>
      </c>
      <c r="B19" s="120">
        <v>118518834.67999999</v>
      </c>
      <c r="C19" s="120">
        <v>127667265.84999999</v>
      </c>
      <c r="D19" s="97">
        <f>(C19-B19)/B19*100</f>
        <v>7.7189682084714217</v>
      </c>
      <c r="E19" s="4"/>
    </row>
    <row r="20" spans="1:5" ht="23.25" customHeight="1" thickBot="1" x14ac:dyDescent="0.3">
      <c r="A20" s="50" t="s">
        <v>52</v>
      </c>
      <c r="B20" s="120">
        <v>45845735</v>
      </c>
      <c r="C20" s="120">
        <v>39767294.509999998</v>
      </c>
      <c r="D20" s="97">
        <f t="shared" si="0"/>
        <v>-13.258464478756862</v>
      </c>
      <c r="E20" s="4"/>
    </row>
    <row r="21" spans="1:5" ht="23.25" customHeight="1" thickBot="1" x14ac:dyDescent="0.3">
      <c r="A21" s="50" t="s">
        <v>53</v>
      </c>
      <c r="B21" s="120">
        <v>45765855.160000004</v>
      </c>
      <c r="C21" s="120">
        <v>50036462.590000004</v>
      </c>
      <c r="D21" s="97">
        <f t="shared" si="0"/>
        <v>9.3314271416314973</v>
      </c>
      <c r="E21" s="4"/>
    </row>
    <row r="22" spans="1:5" ht="23.25" customHeight="1" thickBot="1" x14ac:dyDescent="0.3">
      <c r="A22" s="50" t="s">
        <v>54</v>
      </c>
      <c r="B22" s="120">
        <v>24753285.789999999</v>
      </c>
      <c r="C22" s="120">
        <v>26850736.690000001</v>
      </c>
      <c r="D22" s="97">
        <f t="shared" si="0"/>
        <v>8.4734241659640386</v>
      </c>
      <c r="E22" s="4"/>
    </row>
    <row r="23" spans="1:5" ht="26.25" customHeight="1" thickBot="1" x14ac:dyDescent="0.3">
      <c r="A23" s="88" t="s">
        <v>2</v>
      </c>
      <c r="B23" s="95">
        <f>SUM(B6:B22)</f>
        <v>977264444.30999994</v>
      </c>
      <c r="C23" s="95">
        <f>SUM(C6:C22)</f>
        <v>1095778612.5500002</v>
      </c>
      <c r="D23" s="96">
        <f t="shared" si="0"/>
        <v>12.127133953356656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F4" sqref="F4:F20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7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1" t="s">
        <v>56</v>
      </c>
      <c r="B2" s="183" t="s">
        <v>164</v>
      </c>
      <c r="C2" s="184"/>
      <c r="D2" s="184"/>
      <c r="E2" s="183" t="s">
        <v>167</v>
      </c>
      <c r="F2" s="184"/>
      <c r="G2" s="184"/>
    </row>
    <row r="3" spans="1:9" ht="42.75" thickBot="1" x14ac:dyDescent="0.3">
      <c r="A3" s="182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8">
        <v>48116556.520000003</v>
      </c>
      <c r="C4" s="159">
        <v>477668634.76999998</v>
      </c>
      <c r="D4" s="92">
        <f>(B4/C4)*100</f>
        <v>10.073208290757542</v>
      </c>
      <c r="E4" s="157">
        <v>57555994.18</v>
      </c>
      <c r="F4" s="120">
        <v>567240231.85000002</v>
      </c>
      <c r="G4" s="92">
        <f>(E4/F4)*100</f>
        <v>10.146669955388496</v>
      </c>
    </row>
    <row r="5" spans="1:9" ht="20.25" customHeight="1" thickBot="1" x14ac:dyDescent="0.3">
      <c r="A5" s="5" t="s">
        <v>39</v>
      </c>
      <c r="B5" s="158">
        <v>4942515.3899999997</v>
      </c>
      <c r="C5" s="159">
        <v>47295164.18</v>
      </c>
      <c r="D5" s="92">
        <f t="shared" ref="D5:D20" si="0">(B5/C5)*100</f>
        <v>10.450360995025516</v>
      </c>
      <c r="E5" s="157">
        <v>4191092.36</v>
      </c>
      <c r="F5" s="120">
        <v>50752047.530000001</v>
      </c>
      <c r="G5" s="92">
        <f t="shared" ref="G5:G21" si="1">(E5/F5)*100</f>
        <v>8.2579768974298169</v>
      </c>
    </row>
    <row r="6" spans="1:9" ht="20.25" customHeight="1" thickBot="1" x14ac:dyDescent="0.3">
      <c r="A6" s="5" t="s">
        <v>60</v>
      </c>
      <c r="B6" s="158">
        <v>2261788.21</v>
      </c>
      <c r="C6" s="159">
        <v>7109456.25</v>
      </c>
      <c r="D6" s="92">
        <f t="shared" si="0"/>
        <v>31.813800246678497</v>
      </c>
      <c r="E6" s="157">
        <v>3057068.1</v>
      </c>
      <c r="F6" s="150">
        <v>7484014.0800000001</v>
      </c>
      <c r="G6" s="92">
        <f t="shared" si="1"/>
        <v>40.847973658542344</v>
      </c>
    </row>
    <row r="7" spans="1:9" ht="20.25" customHeight="1" thickBot="1" x14ac:dyDescent="0.3">
      <c r="A7" s="52" t="s">
        <v>41</v>
      </c>
      <c r="B7" s="158">
        <v>4476586.96</v>
      </c>
      <c r="C7" s="159">
        <v>47055001.160000004</v>
      </c>
      <c r="D7" s="92">
        <f t="shared" si="0"/>
        <v>9.5135200289940869</v>
      </c>
      <c r="E7" s="157">
        <v>4791345.67</v>
      </c>
      <c r="F7" s="121">
        <v>50208012.100000001</v>
      </c>
      <c r="G7" s="92">
        <f t="shared" si="1"/>
        <v>9.5429901914001487</v>
      </c>
    </row>
    <row r="8" spans="1:9" ht="20.25" customHeight="1" thickBot="1" x14ac:dyDescent="0.3">
      <c r="A8" s="143" t="s">
        <v>42</v>
      </c>
      <c r="B8" s="158">
        <v>2291463.7799999998</v>
      </c>
      <c r="C8" s="159">
        <v>23767329.140000001</v>
      </c>
      <c r="D8" s="92">
        <f t="shared" si="0"/>
        <v>9.6412338403792557</v>
      </c>
      <c r="E8" s="157">
        <v>2471681.62</v>
      </c>
      <c r="F8" s="120">
        <v>25737050.579999998</v>
      </c>
      <c r="G8" s="92">
        <f t="shared" si="1"/>
        <v>9.6035931246944006</v>
      </c>
    </row>
    <row r="9" spans="1:9" ht="20.25" customHeight="1" thickBot="1" x14ac:dyDescent="0.3">
      <c r="A9" s="143" t="s">
        <v>43</v>
      </c>
      <c r="B9" s="158">
        <v>10671245.289999999</v>
      </c>
      <c r="C9" s="159">
        <v>17004320.960000001</v>
      </c>
      <c r="D9" s="92">
        <f t="shared" si="0"/>
        <v>62.756080146348872</v>
      </c>
      <c r="E9" s="157">
        <v>13944153.699999999</v>
      </c>
      <c r="F9" s="120">
        <v>18764792.41</v>
      </c>
      <c r="G9" s="92">
        <f t="shared" si="1"/>
        <v>74.310194300731936</v>
      </c>
    </row>
    <row r="10" spans="1:9" ht="20.25" customHeight="1" thickBot="1" x14ac:dyDescent="0.3">
      <c r="A10" s="143" t="s">
        <v>44</v>
      </c>
      <c r="B10" s="158">
        <v>2838281.9</v>
      </c>
      <c r="C10" s="159">
        <v>29690576.359999999</v>
      </c>
      <c r="D10" s="92">
        <f t="shared" si="0"/>
        <v>9.5595379004626366</v>
      </c>
      <c r="E10" s="157">
        <v>2921643.19</v>
      </c>
      <c r="F10" s="120">
        <v>32733204.960000001</v>
      </c>
      <c r="G10" s="92">
        <f t="shared" si="1"/>
        <v>8.9256251979305112</v>
      </c>
    </row>
    <row r="11" spans="1:9" ht="20.25" customHeight="1" thickBot="1" x14ac:dyDescent="0.3">
      <c r="A11" s="143" t="s">
        <v>45</v>
      </c>
      <c r="B11" s="158">
        <v>1960572.94</v>
      </c>
      <c r="C11" s="159">
        <v>4641539.91</v>
      </c>
      <c r="D11" s="92">
        <f t="shared" si="0"/>
        <v>42.239708760793562</v>
      </c>
      <c r="E11" s="157">
        <v>2328563</v>
      </c>
      <c r="F11" s="120">
        <v>5218638.0199999996</v>
      </c>
      <c r="G11" s="92">
        <f t="shared" si="1"/>
        <v>44.620128682540816</v>
      </c>
    </row>
    <row r="12" spans="1:9" ht="20.25" customHeight="1" thickBot="1" x14ac:dyDescent="0.3">
      <c r="A12" s="143" t="s">
        <v>46</v>
      </c>
      <c r="B12" s="158">
        <v>8719279.4399999995</v>
      </c>
      <c r="C12" s="159">
        <v>12951938.99</v>
      </c>
      <c r="D12" s="92">
        <f t="shared" si="0"/>
        <v>67.32026337316772</v>
      </c>
      <c r="E12" s="157">
        <v>10700781.92</v>
      </c>
      <c r="F12" s="120">
        <v>13716203.789999999</v>
      </c>
      <c r="G12" s="92">
        <f t="shared" si="1"/>
        <v>78.015623592597564</v>
      </c>
    </row>
    <row r="13" spans="1:9" ht="20.25" customHeight="1" thickBot="1" x14ac:dyDescent="0.3">
      <c r="A13" s="143" t="s">
        <v>47</v>
      </c>
      <c r="B13" s="158">
        <v>4141596.31</v>
      </c>
      <c r="C13" s="159">
        <v>35299007.509999998</v>
      </c>
      <c r="D13" s="92">
        <f t="shared" si="0"/>
        <v>11.732897330970879</v>
      </c>
      <c r="E13" s="157">
        <v>4676733.46</v>
      </c>
      <c r="F13" s="120">
        <v>38690888.609999999</v>
      </c>
      <c r="G13" s="92">
        <f>(E13/F13)*100</f>
        <v>12.08742840502055</v>
      </c>
    </row>
    <row r="14" spans="1:9" ht="20.25" customHeight="1" thickBot="1" x14ac:dyDescent="0.3">
      <c r="A14" s="143" t="s">
        <v>48</v>
      </c>
      <c r="B14" s="158">
        <v>9015842.2199999988</v>
      </c>
      <c r="C14" s="159">
        <v>16719220.970000001</v>
      </c>
      <c r="D14" s="92">
        <f t="shared" si="0"/>
        <v>53.925013827961855</v>
      </c>
      <c r="E14" s="157">
        <v>10454195.640000001</v>
      </c>
      <c r="F14" s="120">
        <v>17482626.850000001</v>
      </c>
      <c r="G14" s="92">
        <f t="shared" si="1"/>
        <v>59.797624977621709</v>
      </c>
    </row>
    <row r="15" spans="1:9" ht="20.25" customHeight="1" thickBot="1" x14ac:dyDescent="0.3">
      <c r="A15" s="143" t="s">
        <v>149</v>
      </c>
      <c r="B15" s="158">
        <v>999471.34</v>
      </c>
      <c r="C15" s="159">
        <v>15234923.09</v>
      </c>
      <c r="D15" s="92">
        <f t="shared" si="0"/>
        <v>6.5603963610163518</v>
      </c>
      <c r="E15" s="157">
        <v>1255627.97</v>
      </c>
      <c r="F15" s="120">
        <v>15405217.390000001</v>
      </c>
      <c r="G15" s="92">
        <f t="shared" si="1"/>
        <v>8.1506669994482941</v>
      </c>
    </row>
    <row r="16" spans="1:9" ht="20.25" customHeight="1" thickBot="1" x14ac:dyDescent="0.3">
      <c r="A16" s="143" t="s">
        <v>50</v>
      </c>
      <c r="B16" s="158">
        <v>510067.12</v>
      </c>
      <c r="C16" s="159">
        <v>7943620.3899999997</v>
      </c>
      <c r="D16" s="92">
        <f t="shared" si="0"/>
        <v>6.4210913281066286</v>
      </c>
      <c r="E16" s="157">
        <v>481191.57</v>
      </c>
      <c r="F16" s="120">
        <v>8023924.7400000002</v>
      </c>
      <c r="G16" s="92">
        <f t="shared" si="1"/>
        <v>5.9969601609199543</v>
      </c>
    </row>
    <row r="17" spans="1:7" ht="20.25" customHeight="1" thickBot="1" x14ac:dyDescent="0.3">
      <c r="A17" s="144" t="s">
        <v>51</v>
      </c>
      <c r="B17" s="158">
        <v>9894438.1300000008</v>
      </c>
      <c r="C17" s="159">
        <v>118518834.67999999</v>
      </c>
      <c r="D17" s="92">
        <f t="shared" si="0"/>
        <v>8.3484099018648923</v>
      </c>
      <c r="E17" s="157">
        <v>8748916.2100000009</v>
      </c>
      <c r="F17" s="120">
        <v>127667265.84999999</v>
      </c>
      <c r="G17" s="92">
        <f t="shared" si="1"/>
        <v>6.8529048160860269</v>
      </c>
    </row>
    <row r="18" spans="1:7" ht="20.25" customHeight="1" thickBot="1" x14ac:dyDescent="0.3">
      <c r="A18" s="143" t="s">
        <v>52</v>
      </c>
      <c r="B18" s="158">
        <v>3124789.9</v>
      </c>
      <c r="C18" s="159">
        <v>36474939.380000003</v>
      </c>
      <c r="D18" s="92">
        <f t="shared" si="0"/>
        <v>8.5669502214810809</v>
      </c>
      <c r="E18" s="157">
        <v>2624356.2200000002</v>
      </c>
      <c r="F18" s="120">
        <v>39767294.509999998</v>
      </c>
      <c r="G18" s="92">
        <f t="shared" si="1"/>
        <v>6.5992827833436642</v>
      </c>
    </row>
    <row r="19" spans="1:7" ht="20.25" customHeight="1" thickBot="1" x14ac:dyDescent="0.3">
      <c r="A19" s="143" t="s">
        <v>53</v>
      </c>
      <c r="B19" s="158">
        <v>3801429.16</v>
      </c>
      <c r="C19" s="159">
        <v>45765855.160000004</v>
      </c>
      <c r="D19" s="92">
        <f t="shared" si="0"/>
        <v>8.3062561525617511</v>
      </c>
      <c r="E19" s="157">
        <v>3291815.28</v>
      </c>
      <c r="F19" s="120">
        <v>50036462.590000004</v>
      </c>
      <c r="G19" s="92">
        <f t="shared" si="1"/>
        <v>6.578832934240805</v>
      </c>
    </row>
    <row r="20" spans="1:7" ht="20.25" customHeight="1" thickBot="1" x14ac:dyDescent="0.3">
      <c r="A20" s="143" t="s">
        <v>54</v>
      </c>
      <c r="B20" s="158">
        <v>23287066.41</v>
      </c>
      <c r="C20" s="159">
        <v>24753285.789999999</v>
      </c>
      <c r="D20" s="92">
        <f t="shared" si="0"/>
        <v>94.076667669742932</v>
      </c>
      <c r="E20" s="157">
        <v>62024829.770000003</v>
      </c>
      <c r="F20" s="120">
        <v>26850736.690000001</v>
      </c>
      <c r="G20" s="92">
        <f t="shared" si="1"/>
        <v>230.99861462311333</v>
      </c>
    </row>
    <row r="21" spans="1:7" ht="21" customHeight="1" thickBot="1" x14ac:dyDescent="0.3">
      <c r="A21" s="40" t="s">
        <v>2</v>
      </c>
      <c r="B21" s="94">
        <f>SUM(B2:B20)</f>
        <v>141052991.02000001</v>
      </c>
      <c r="C21" s="94">
        <f>SUM(C2:C20)</f>
        <v>967893648.68999994</v>
      </c>
      <c r="D21" s="93">
        <f>(B21/C21)*100</f>
        <v>14.573191095003962</v>
      </c>
      <c r="E21" s="94">
        <f>SUM(E4:E20)</f>
        <v>195519989.86000001</v>
      </c>
      <c r="F21" s="94">
        <f>SUM(F4:F20)</f>
        <v>1095778612.5500002</v>
      </c>
      <c r="G21" s="92">
        <f t="shared" si="1"/>
        <v>17.843019349045605</v>
      </c>
    </row>
    <row r="23" spans="1:7" x14ac:dyDescent="0.25">
      <c r="A23" s="185"/>
      <c r="B23" s="185"/>
      <c r="C23" s="185"/>
      <c r="D23" s="185"/>
      <c r="E23" s="33"/>
    </row>
    <row r="24" spans="1:7" x14ac:dyDescent="0.25">
      <c r="A24" s="185"/>
      <c r="B24" s="185"/>
      <c r="C24" s="185"/>
      <c r="D24" s="185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4" t="s">
        <v>61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6.5" thickBot="1" x14ac:dyDescent="0.3">
      <c r="A2" s="32"/>
      <c r="B2" s="186" t="s">
        <v>63</v>
      </c>
      <c r="C2" s="187"/>
      <c r="D2" s="188"/>
      <c r="E2" s="189" t="s">
        <v>64</v>
      </c>
      <c r="F2" s="190"/>
      <c r="G2" s="191"/>
    </row>
    <row r="3" spans="1:11" ht="15.75" x14ac:dyDescent="0.25">
      <c r="A3" s="37" t="s">
        <v>62</v>
      </c>
      <c r="B3" s="177" t="s">
        <v>164</v>
      </c>
      <c r="C3" s="177" t="s">
        <v>167</v>
      </c>
      <c r="D3" s="38" t="s">
        <v>65</v>
      </c>
      <c r="E3" s="177" t="s">
        <v>164</v>
      </c>
      <c r="F3" s="38" t="s">
        <v>169</v>
      </c>
      <c r="G3" s="38" t="s">
        <v>65</v>
      </c>
    </row>
    <row r="4" spans="1:11" ht="16.5" thickBot="1" x14ac:dyDescent="0.3">
      <c r="A4" s="39"/>
      <c r="B4" s="192"/>
      <c r="C4" s="192"/>
      <c r="D4" s="38" t="s">
        <v>66</v>
      </c>
      <c r="E4" s="192"/>
      <c r="F4" s="38">
        <v>2021</v>
      </c>
      <c r="G4" s="38" t="s">
        <v>66</v>
      </c>
    </row>
    <row r="5" spans="1:11" ht="21" customHeight="1" thickBot="1" x14ac:dyDescent="0.3">
      <c r="A5" s="89" t="s">
        <v>67</v>
      </c>
      <c r="B5" s="122">
        <v>10955</v>
      </c>
      <c r="C5" s="122">
        <v>14049</v>
      </c>
      <c r="D5" s="98">
        <f t="shared" ref="D5:D22" si="0">(C5-B5)/B5*100</f>
        <v>28.242811501597444</v>
      </c>
      <c r="E5" s="122">
        <v>19102</v>
      </c>
      <c r="F5" s="122">
        <v>15145</v>
      </c>
      <c r="G5" s="96">
        <f t="shared" ref="G5:G22" si="1">(F5-E5)/E5*100</f>
        <v>-20.715108365616167</v>
      </c>
    </row>
    <row r="6" spans="1:11" ht="21" customHeight="1" thickBot="1" x14ac:dyDescent="0.3">
      <c r="A6" s="89" t="s">
        <v>39</v>
      </c>
      <c r="B6" s="123">
        <v>1681</v>
      </c>
      <c r="C6" s="123">
        <v>1953</v>
      </c>
      <c r="D6" s="98">
        <f t="shared" si="0"/>
        <v>16.180844735276619</v>
      </c>
      <c r="E6" s="123">
        <v>5144</v>
      </c>
      <c r="F6" s="123">
        <v>4570</v>
      </c>
      <c r="G6" s="96">
        <f t="shared" si="1"/>
        <v>-11.158631415241057</v>
      </c>
    </row>
    <row r="7" spans="1:11" ht="21" customHeight="1" thickBot="1" x14ac:dyDescent="0.3">
      <c r="A7" s="89" t="s">
        <v>40</v>
      </c>
      <c r="B7" s="122">
        <v>303</v>
      </c>
      <c r="C7" s="122">
        <v>280</v>
      </c>
      <c r="D7" s="98">
        <f t="shared" si="0"/>
        <v>-7.5907590759075907</v>
      </c>
      <c r="E7" s="122">
        <v>2383</v>
      </c>
      <c r="F7" s="122">
        <v>3459</v>
      </c>
      <c r="G7" s="96">
        <f t="shared" si="1"/>
        <v>45.153168275283257</v>
      </c>
    </row>
    <row r="8" spans="1:11" ht="21" customHeight="1" thickBot="1" x14ac:dyDescent="0.3">
      <c r="A8" s="89" t="s">
        <v>41</v>
      </c>
      <c r="B8" s="124">
        <v>1904</v>
      </c>
      <c r="C8" s="124">
        <v>1872</v>
      </c>
      <c r="D8" s="98">
        <f t="shared" si="0"/>
        <v>-1.680672268907563</v>
      </c>
      <c r="E8" s="124">
        <v>4310</v>
      </c>
      <c r="F8" s="124">
        <v>3468</v>
      </c>
      <c r="G8" s="96">
        <f t="shared" si="1"/>
        <v>-19.535962877030162</v>
      </c>
    </row>
    <row r="9" spans="1:11" ht="21" customHeight="1" thickBot="1" x14ac:dyDescent="0.3">
      <c r="A9" s="135" t="s">
        <v>42</v>
      </c>
      <c r="B9" s="123">
        <v>802</v>
      </c>
      <c r="C9" s="123">
        <v>825</v>
      </c>
      <c r="D9" s="98">
        <f t="shared" si="0"/>
        <v>2.8678304239401498</v>
      </c>
      <c r="E9" s="123">
        <v>3361</v>
      </c>
      <c r="F9" s="123">
        <v>3032</v>
      </c>
      <c r="G9" s="96">
        <f t="shared" si="1"/>
        <v>-9.7887533472180905</v>
      </c>
    </row>
    <row r="10" spans="1:11" ht="21" customHeight="1" thickBot="1" x14ac:dyDescent="0.3">
      <c r="A10" s="135" t="s">
        <v>43</v>
      </c>
      <c r="B10" s="125">
        <v>765</v>
      </c>
      <c r="C10" s="125">
        <v>768</v>
      </c>
      <c r="D10" s="98">
        <f>(C10-B10)/B10*100</f>
        <v>0.39215686274509803</v>
      </c>
      <c r="E10" s="125">
        <v>5427</v>
      </c>
      <c r="F10" s="125">
        <v>5869</v>
      </c>
      <c r="G10" s="96">
        <f t="shared" si="1"/>
        <v>8.1444628708310312</v>
      </c>
    </row>
    <row r="11" spans="1:11" ht="21" customHeight="1" thickBot="1" x14ac:dyDescent="0.3">
      <c r="A11" s="135" t="s">
        <v>44</v>
      </c>
      <c r="B11" s="125">
        <v>1102</v>
      </c>
      <c r="C11" s="125">
        <v>1151</v>
      </c>
      <c r="D11" s="98">
        <f t="shared" si="0"/>
        <v>4.4464609800362975</v>
      </c>
      <c r="E11" s="125">
        <v>2980</v>
      </c>
      <c r="F11" s="125">
        <v>2902</v>
      </c>
      <c r="G11" s="96">
        <f t="shared" si="1"/>
        <v>-2.6174496644295302</v>
      </c>
    </row>
    <row r="12" spans="1:11" ht="21" customHeight="1" thickBot="1" x14ac:dyDescent="0.3">
      <c r="A12" s="135" t="s">
        <v>45</v>
      </c>
      <c r="B12" s="123">
        <v>173</v>
      </c>
      <c r="C12" s="123">
        <v>177</v>
      </c>
      <c r="D12" s="98">
        <f t="shared" si="0"/>
        <v>2.3121387283236992</v>
      </c>
      <c r="E12" s="123">
        <v>1225</v>
      </c>
      <c r="F12" s="123">
        <v>1423</v>
      </c>
      <c r="G12" s="96">
        <f t="shared" si="1"/>
        <v>16.163265306122447</v>
      </c>
    </row>
    <row r="13" spans="1:11" ht="21" customHeight="1" thickBot="1" x14ac:dyDescent="0.3">
      <c r="A13" s="135" t="s">
        <v>46</v>
      </c>
      <c r="B13" s="125">
        <v>391</v>
      </c>
      <c r="C13" s="125">
        <v>430</v>
      </c>
      <c r="D13" s="98">
        <f t="shared" si="0"/>
        <v>9.9744245524296673</v>
      </c>
      <c r="E13" s="126">
        <v>2018</v>
      </c>
      <c r="F13" s="126">
        <v>1792</v>
      </c>
      <c r="G13" s="96">
        <f t="shared" si="1"/>
        <v>-11.199207135777998</v>
      </c>
    </row>
    <row r="14" spans="1:11" ht="21" customHeight="1" thickBot="1" x14ac:dyDescent="0.3">
      <c r="A14" s="135" t="s">
        <v>47</v>
      </c>
      <c r="B14" s="122">
        <v>1613</v>
      </c>
      <c r="C14" s="122">
        <v>1952</v>
      </c>
      <c r="D14" s="98">
        <f t="shared" si="0"/>
        <v>21.016738995660262</v>
      </c>
      <c r="E14" s="122">
        <v>4249</v>
      </c>
      <c r="F14" s="122">
        <v>5686</v>
      </c>
      <c r="G14" s="96">
        <f t="shared" si="1"/>
        <v>33.819722287597081</v>
      </c>
    </row>
    <row r="15" spans="1:11" ht="21" customHeight="1" thickBot="1" x14ac:dyDescent="0.3">
      <c r="A15" s="135" t="s">
        <v>48</v>
      </c>
      <c r="B15" s="123">
        <v>616</v>
      </c>
      <c r="C15" s="123">
        <v>623</v>
      </c>
      <c r="D15" s="98">
        <f t="shared" si="0"/>
        <v>1.1363636363636365</v>
      </c>
      <c r="E15" s="123">
        <v>2628</v>
      </c>
      <c r="F15" s="123">
        <v>2640</v>
      </c>
      <c r="G15" s="96">
        <f t="shared" si="1"/>
        <v>0.45662100456621002</v>
      </c>
    </row>
    <row r="16" spans="1:11" ht="21" customHeight="1" thickBot="1" x14ac:dyDescent="0.3">
      <c r="A16" s="135" t="s">
        <v>49</v>
      </c>
      <c r="B16" s="125">
        <v>508</v>
      </c>
      <c r="C16" s="125">
        <v>597</v>
      </c>
      <c r="D16" s="98">
        <f t="shared" si="0"/>
        <v>17.519685039370078</v>
      </c>
      <c r="E16" s="126">
        <v>4950</v>
      </c>
      <c r="F16" s="126">
        <v>4041</v>
      </c>
      <c r="G16" s="96">
        <f t="shared" si="1"/>
        <v>-18.363636363636363</v>
      </c>
    </row>
    <row r="17" spans="1:7" ht="21" customHeight="1" thickBot="1" x14ac:dyDescent="0.3">
      <c r="A17" s="135" t="s">
        <v>50</v>
      </c>
      <c r="B17" s="122">
        <v>307</v>
      </c>
      <c r="C17" s="122">
        <v>291</v>
      </c>
      <c r="D17" s="98">
        <f t="shared" si="0"/>
        <v>-5.2117263843648214</v>
      </c>
      <c r="E17" s="122">
        <v>2117</v>
      </c>
      <c r="F17" s="122">
        <v>1815</v>
      </c>
      <c r="G17" s="96">
        <f t="shared" si="1"/>
        <v>-14.265470004723666</v>
      </c>
    </row>
    <row r="18" spans="1:7" ht="21" customHeight="1" thickBot="1" x14ac:dyDescent="0.3">
      <c r="A18" s="135" t="s">
        <v>51</v>
      </c>
      <c r="B18" s="122">
        <v>4761</v>
      </c>
      <c r="C18" s="122">
        <v>4559</v>
      </c>
      <c r="D18" s="98">
        <f t="shared" si="0"/>
        <v>-4.2428061331653018</v>
      </c>
      <c r="E18" s="122">
        <v>5263</v>
      </c>
      <c r="F18" s="122">
        <v>6529</v>
      </c>
      <c r="G18" s="96">
        <f t="shared" si="1"/>
        <v>24.054721641649248</v>
      </c>
    </row>
    <row r="19" spans="1:7" ht="21" customHeight="1" thickBot="1" x14ac:dyDescent="0.3">
      <c r="A19" s="89" t="s">
        <v>52</v>
      </c>
      <c r="B19" s="125">
        <v>1434</v>
      </c>
      <c r="C19" s="125">
        <v>1378</v>
      </c>
      <c r="D19" s="98">
        <f t="shared" si="0"/>
        <v>-3.905160390516039</v>
      </c>
      <c r="E19" s="125">
        <v>1455</v>
      </c>
      <c r="F19" s="125">
        <v>1000</v>
      </c>
      <c r="G19" s="96">
        <f t="shared" si="1"/>
        <v>-31.27147766323024</v>
      </c>
    </row>
    <row r="20" spans="1:7" ht="21" customHeight="1" thickBot="1" x14ac:dyDescent="0.3">
      <c r="A20" s="89" t="s">
        <v>53</v>
      </c>
      <c r="B20" s="126">
        <v>1430</v>
      </c>
      <c r="C20" s="126">
        <v>1568</v>
      </c>
      <c r="D20" s="98">
        <f t="shared" si="0"/>
        <v>9.65034965034965</v>
      </c>
      <c r="E20" s="126">
        <v>2782</v>
      </c>
      <c r="F20" s="126">
        <v>3019</v>
      </c>
      <c r="G20" s="96">
        <f t="shared" si="1"/>
        <v>8.5190510424155281</v>
      </c>
    </row>
    <row r="21" spans="1:7" ht="21" customHeight="1" thickBot="1" x14ac:dyDescent="0.3">
      <c r="A21" s="89" t="s">
        <v>54</v>
      </c>
      <c r="B21" s="125">
        <v>918</v>
      </c>
      <c r="C21" s="125">
        <v>909</v>
      </c>
      <c r="D21" s="98">
        <f t="shared" si="0"/>
        <v>-0.98039215686274506</v>
      </c>
      <c r="E21" s="125">
        <v>7054</v>
      </c>
      <c r="F21" s="125">
        <v>9653</v>
      </c>
      <c r="G21" s="96">
        <f t="shared" si="1"/>
        <v>36.844343634817122</v>
      </c>
    </row>
    <row r="22" spans="1:7" ht="21" customHeight="1" thickBot="1" x14ac:dyDescent="0.3">
      <c r="A22" s="30" t="s">
        <v>2</v>
      </c>
      <c r="B22" s="154">
        <f>SUM(B5:B21)</f>
        <v>29663</v>
      </c>
      <c r="C22" s="155">
        <f>SUM(C5:C21)</f>
        <v>33382</v>
      </c>
      <c r="D22" s="99">
        <f t="shared" si="0"/>
        <v>12.537504635404376</v>
      </c>
      <c r="E22" s="155">
        <f>SUM(E5:E21)</f>
        <v>76448</v>
      </c>
      <c r="F22" s="155">
        <f>SUM(F5:F21)</f>
        <v>76043</v>
      </c>
      <c r="G22" s="100">
        <f t="shared" si="1"/>
        <v>-0.52977187107576396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6" t="s">
        <v>156</v>
      </c>
      <c r="B1" s="196"/>
      <c r="C1" s="196"/>
      <c r="D1" s="196"/>
      <c r="E1" s="196"/>
      <c r="F1" s="196"/>
      <c r="G1" s="196"/>
      <c r="H1" s="196"/>
      <c r="I1" s="196"/>
    </row>
    <row r="2" spans="1:12" ht="16.5" thickBot="1" x14ac:dyDescent="0.3">
      <c r="A2" s="197" t="s">
        <v>68</v>
      </c>
      <c r="B2" s="199"/>
      <c r="C2" s="201" t="s">
        <v>69</v>
      </c>
      <c r="D2" s="202"/>
      <c r="E2" s="203"/>
      <c r="F2" s="74"/>
      <c r="G2" s="204" t="s">
        <v>70</v>
      </c>
      <c r="H2" s="202"/>
      <c r="I2" s="202"/>
      <c r="J2" s="202"/>
      <c r="K2" s="202"/>
      <c r="L2" s="205"/>
    </row>
    <row r="3" spans="1:12" ht="16.5" thickBot="1" x14ac:dyDescent="0.3">
      <c r="A3" s="198"/>
      <c r="B3" s="200"/>
      <c r="C3" s="197" t="s">
        <v>71</v>
      </c>
      <c r="D3" s="197" t="s">
        <v>72</v>
      </c>
      <c r="E3" s="69" t="s">
        <v>161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07" t="s">
        <v>2</v>
      </c>
    </row>
    <row r="4" spans="1:12" ht="15.75" x14ac:dyDescent="0.25">
      <c r="A4" s="198" t="s">
        <v>78</v>
      </c>
      <c r="B4" s="64" t="s">
        <v>79</v>
      </c>
      <c r="C4" s="198"/>
      <c r="D4" s="198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08"/>
    </row>
    <row r="5" spans="1:12" ht="16.5" thickBot="1" x14ac:dyDescent="0.3">
      <c r="A5" s="210"/>
      <c r="B5" s="85" t="s">
        <v>169</v>
      </c>
      <c r="C5" s="206"/>
      <c r="D5" s="206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09"/>
    </row>
    <row r="6" spans="1:12" ht="25.5" customHeight="1" thickBot="1" x14ac:dyDescent="0.3">
      <c r="A6" s="77" t="s">
        <v>162</v>
      </c>
      <c r="B6" s="79">
        <v>2020</v>
      </c>
      <c r="C6" s="119">
        <v>2155990.85</v>
      </c>
      <c r="D6" s="127">
        <v>2115938.87</v>
      </c>
      <c r="E6" s="101"/>
      <c r="F6" s="68"/>
      <c r="G6" s="119">
        <v>1089209.68</v>
      </c>
      <c r="H6" s="119">
        <v>754344.65</v>
      </c>
      <c r="I6" s="119">
        <v>136534.74</v>
      </c>
      <c r="J6" s="119">
        <v>21638.959999999999</v>
      </c>
      <c r="K6" s="128">
        <v>1000</v>
      </c>
      <c r="L6" s="107">
        <f>SUM(G6:K6)</f>
        <v>2002728.03</v>
      </c>
    </row>
    <row r="7" spans="1:12" ht="26.25" customHeight="1" thickBot="1" x14ac:dyDescent="0.3">
      <c r="A7" s="77" t="s">
        <v>93</v>
      </c>
      <c r="B7" s="75">
        <v>2021</v>
      </c>
      <c r="C7" s="119">
        <v>4226499.49</v>
      </c>
      <c r="D7" s="127">
        <v>4214207.8099999996</v>
      </c>
      <c r="E7" s="101">
        <f>(D7/C7)*100</f>
        <v>99.709175878783768</v>
      </c>
      <c r="F7" s="68"/>
      <c r="G7" s="119">
        <v>4108058.69</v>
      </c>
      <c r="H7" s="119">
        <v>1693942.93</v>
      </c>
      <c r="I7" s="119">
        <v>300808.2</v>
      </c>
      <c r="J7" s="119">
        <v>56730.35</v>
      </c>
      <c r="K7" s="128">
        <v>1000</v>
      </c>
      <c r="L7" s="108">
        <f>SUM(G7:K7)</f>
        <v>6160540.1699999999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2020</v>
      </c>
      <c r="C9" s="119">
        <v>3815783.77</v>
      </c>
      <c r="D9" s="129">
        <v>3864889.44</v>
      </c>
      <c r="E9" s="101">
        <f>(D9/C9)*100</f>
        <v>101.28690913741163</v>
      </c>
      <c r="F9" s="68"/>
      <c r="G9" s="119">
        <v>2641849.46</v>
      </c>
      <c r="H9" s="119">
        <v>1302201.95</v>
      </c>
      <c r="I9" s="119">
        <v>944987.61</v>
      </c>
      <c r="J9" s="119">
        <v>54451.48</v>
      </c>
      <c r="K9" s="128">
        <v>35.14</v>
      </c>
      <c r="L9" s="109">
        <f>SUM(G9:K9)</f>
        <v>4943525.6400000006</v>
      </c>
    </row>
    <row r="10" spans="1:12" ht="27" customHeight="1" thickBot="1" x14ac:dyDescent="0.3">
      <c r="A10" s="77" t="s">
        <v>93</v>
      </c>
      <c r="B10" s="75">
        <v>2021</v>
      </c>
      <c r="C10" s="119">
        <v>6615659.9199999999</v>
      </c>
      <c r="D10" s="127">
        <v>6689150.0999999996</v>
      </c>
      <c r="E10" s="101">
        <f>(D10/C10)*100</f>
        <v>101.1108518407639</v>
      </c>
      <c r="F10" s="68"/>
      <c r="G10" s="119">
        <v>6668164</v>
      </c>
      <c r="H10" s="119">
        <v>1501667.68</v>
      </c>
      <c r="I10" s="119">
        <v>1367385.88</v>
      </c>
      <c r="J10" s="119">
        <v>78386.67</v>
      </c>
      <c r="K10" s="128">
        <v>1000.04</v>
      </c>
      <c r="L10" s="107">
        <f>SUM(G10:K10)</f>
        <v>9616604.2699999977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73.376174300358741</v>
      </c>
      <c r="D11" s="105">
        <f>((D10-D9)/D9)*100</f>
        <v>73.074811164585341</v>
      </c>
      <c r="E11" s="101"/>
      <c r="F11" s="68"/>
      <c r="G11" s="104">
        <f t="shared" ref="G11:L11" si="0">((G10-G9)/G9)*100</f>
        <v>152.40514650672034</v>
      </c>
      <c r="H11" s="104">
        <f t="shared" si="0"/>
        <v>15.317572669891947</v>
      </c>
      <c r="I11" s="104">
        <f t="shared" si="0"/>
        <v>44.698815680768547</v>
      </c>
      <c r="J11" s="104">
        <f t="shared" si="0"/>
        <v>43.956913567822205</v>
      </c>
      <c r="K11" s="105">
        <f t="shared" si="0"/>
        <v>2745.8736482640861</v>
      </c>
      <c r="L11" s="107">
        <f t="shared" si="0"/>
        <v>94.52926858896592</v>
      </c>
    </row>
    <row r="12" spans="1:12" ht="33" customHeight="1" thickBot="1" x14ac:dyDescent="0.3">
      <c r="A12" s="193" t="s">
        <v>2</v>
      </c>
      <c r="B12" s="75">
        <v>2020</v>
      </c>
      <c r="C12" s="151">
        <f>(C6+C9)</f>
        <v>5971774.6200000001</v>
      </c>
      <c r="D12" s="132">
        <f>(D6+D9)</f>
        <v>5980828.3100000005</v>
      </c>
      <c r="E12" s="101">
        <f>(D12/C12)*100</f>
        <v>100.15160803238754</v>
      </c>
      <c r="F12" s="86"/>
      <c r="G12" s="131">
        <f t="shared" ref="G12:K13" si="1">(G6+G9)</f>
        <v>3731059.1399999997</v>
      </c>
      <c r="H12" s="151">
        <f t="shared" si="1"/>
        <v>2056546.6</v>
      </c>
      <c r="I12" s="131">
        <f t="shared" si="1"/>
        <v>1081522.3500000001</v>
      </c>
      <c r="J12" s="131">
        <f t="shared" si="1"/>
        <v>76090.44</v>
      </c>
      <c r="K12" s="132">
        <f t="shared" si="1"/>
        <v>1035.1400000000001</v>
      </c>
      <c r="L12" s="107">
        <f t="shared" ref="L12:L13" si="2">(L6+L9)</f>
        <v>6946253.6700000009</v>
      </c>
    </row>
    <row r="13" spans="1:12" ht="30.75" customHeight="1" thickBot="1" x14ac:dyDescent="0.3">
      <c r="A13" s="194"/>
      <c r="B13" s="75">
        <v>2021</v>
      </c>
      <c r="C13" s="133">
        <f>(C7+C10)</f>
        <v>10842159.41</v>
      </c>
      <c r="D13" s="134">
        <f>(D7+D10)</f>
        <v>10903357.91</v>
      </c>
      <c r="E13" s="106">
        <f>(D13/C13)*100</f>
        <v>100.56444936553464</v>
      </c>
      <c r="F13" s="86"/>
      <c r="G13" s="133">
        <f t="shared" si="1"/>
        <v>10776222.689999999</v>
      </c>
      <c r="H13" s="152">
        <f t="shared" si="1"/>
        <v>3195610.61</v>
      </c>
      <c r="I13" s="133">
        <f t="shared" si="1"/>
        <v>1668194.0799999998</v>
      </c>
      <c r="J13" s="133">
        <f t="shared" si="1"/>
        <v>135117.01999999999</v>
      </c>
      <c r="K13" s="134">
        <f t="shared" si="1"/>
        <v>2000.04</v>
      </c>
      <c r="L13" s="153">
        <f t="shared" si="2"/>
        <v>15777144.439999998</v>
      </c>
    </row>
    <row r="14" spans="1:12" ht="43.5" customHeight="1" thickBot="1" x14ac:dyDescent="0.3">
      <c r="A14" s="195"/>
      <c r="B14" s="76" t="s">
        <v>91</v>
      </c>
      <c r="C14" s="110">
        <f>((C13-C12)/C12)*100</f>
        <v>81.556741503415935</v>
      </c>
      <c r="D14" s="111">
        <f>((D13-D12)/D12)*100</f>
        <v>82.305148130894921</v>
      </c>
      <c r="E14" s="111">
        <f>((E13-E12)/E12)*100</f>
        <v>0.41221638000419597</v>
      </c>
      <c r="F14" s="73"/>
      <c r="G14" s="110">
        <f t="shared" ref="G14:L14" si="3">((G13-G12)/G12)*100</f>
        <v>188.82476223628021</v>
      </c>
      <c r="H14" s="110">
        <f t="shared" si="3"/>
        <v>55.387220984926856</v>
      </c>
      <c r="I14" s="110">
        <f t="shared" si="3"/>
        <v>54.244993642526175</v>
      </c>
      <c r="J14" s="110">
        <f t="shared" si="3"/>
        <v>77.574239286827606</v>
      </c>
      <c r="K14" s="110">
        <f t="shared" si="3"/>
        <v>93.214444422976584</v>
      </c>
      <c r="L14" s="112">
        <f t="shared" si="3"/>
        <v>127.13170565796506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1" t="s">
        <v>114</v>
      </c>
      <c r="B1" s="211"/>
      <c r="C1" s="211"/>
      <c r="D1" s="211"/>
      <c r="E1" s="211"/>
      <c r="F1" s="211"/>
      <c r="G1" s="211"/>
      <c r="H1" s="211"/>
    </row>
    <row r="2" spans="1:8" ht="15.75" thickBot="1" x14ac:dyDescent="0.3">
      <c r="A2" s="212"/>
      <c r="B2" s="213"/>
      <c r="C2" s="213"/>
      <c r="D2" s="213"/>
      <c r="E2" s="214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5">
        <v>230</v>
      </c>
      <c r="C28" s="216"/>
      <c r="D28" s="216"/>
      <c r="E28" s="217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workbookViewId="0">
      <selection activeCell="G18" sqref="G18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4" t="s">
        <v>159</v>
      </c>
      <c r="B2" s="174"/>
      <c r="C2" s="174"/>
      <c r="D2" s="174"/>
      <c r="E2" s="174"/>
      <c r="F2" s="174"/>
      <c r="G2" s="174"/>
      <c r="H2" s="174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19" t="s">
        <v>94</v>
      </c>
      <c r="B4" s="221" t="s">
        <v>95</v>
      </c>
      <c r="C4" s="222"/>
      <c r="D4" s="221" t="s">
        <v>96</v>
      </c>
      <c r="E4" s="223"/>
    </row>
    <row r="5" spans="1:10" ht="16.5" thickBot="1" x14ac:dyDescent="0.3">
      <c r="A5" s="220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2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2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2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61</v>
      </c>
      <c r="D18" s="10">
        <v>9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21</v>
      </c>
      <c r="C20" s="10">
        <v>24</v>
      </c>
      <c r="D20" s="10">
        <v>3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61" t="s">
        <v>104</v>
      </c>
      <c r="B23" s="162">
        <v>3</v>
      </c>
      <c r="C23" s="162">
        <v>1</v>
      </c>
      <c r="D23" s="162">
        <v>1</v>
      </c>
      <c r="E23" s="162"/>
      <c r="G23" s="20"/>
      <c r="H23" s="16"/>
      <c r="J23" s="16"/>
    </row>
    <row r="24" spans="1:20" ht="18" customHeight="1" thickBot="1" x14ac:dyDescent="0.3">
      <c r="A24" s="163" t="s">
        <v>103</v>
      </c>
      <c r="B24" s="164">
        <v>1</v>
      </c>
      <c r="C24" s="164">
        <v>1</v>
      </c>
      <c r="D24" s="164">
        <v>1</v>
      </c>
      <c r="E24" s="165"/>
      <c r="G24" s="20"/>
      <c r="H24" s="16"/>
      <c r="J24" s="16"/>
    </row>
    <row r="25" spans="1:20" ht="18" customHeight="1" thickBot="1" x14ac:dyDescent="0.3">
      <c r="A25" s="163" t="s">
        <v>163</v>
      </c>
      <c r="B25" s="164">
        <v>3</v>
      </c>
      <c r="C25" s="164">
        <v>1</v>
      </c>
      <c r="D25" s="164">
        <v>3</v>
      </c>
      <c r="E25" s="165"/>
      <c r="G25" s="20"/>
      <c r="H25" s="16"/>
      <c r="J25" s="16"/>
    </row>
    <row r="26" spans="1:20" ht="18" customHeight="1" thickBot="1" x14ac:dyDescent="0.3">
      <c r="A26" s="11" t="s">
        <v>160</v>
      </c>
      <c r="B26" s="160"/>
      <c r="C26" s="160"/>
      <c r="D26" s="160">
        <v>2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4" t="s">
        <v>150</v>
      </c>
      <c r="B28" s="224"/>
      <c r="C28" s="12"/>
      <c r="D28" s="12"/>
      <c r="E28" s="31">
        <f>SUM(B6:B26)</f>
        <v>86</v>
      </c>
    </row>
    <row r="29" spans="1:20" x14ac:dyDescent="0.25">
      <c r="A29" s="218" t="s">
        <v>110</v>
      </c>
      <c r="B29" s="218"/>
      <c r="C29" s="12"/>
      <c r="D29" s="12"/>
      <c r="E29" s="31">
        <f>SUM(D6:D26)</f>
        <v>50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136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109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245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Yyuksel Soykan</cp:lastModifiedBy>
  <cp:lastPrinted>2020-09-28T07:34:34Z</cp:lastPrinted>
  <dcterms:created xsi:type="dcterms:W3CDTF">2015-02-24T08:27:46Z</dcterms:created>
  <dcterms:modified xsi:type="dcterms:W3CDTF">2021-07-05T11:56:07Z</dcterms:modified>
</cp:coreProperties>
</file>