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uksel.soykan\Desktop\yıldız\YILDIZ2021\YILDIZ MASAÜSTÜ\YAZIŞMALAR\faaliyet raporları\"/>
    </mc:Choice>
  </mc:AlternateContent>
  <bookViews>
    <workbookView xWindow="0" yWindow="0" windowWidth="20400" windowHeight="763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K4" i="1" l="1"/>
  <c r="K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E21" i="4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K14" i="6" l="1"/>
  <c r="B9" i="2"/>
  <c r="D13" i="6" l="1"/>
  <c r="C13" i="6"/>
  <c r="D12" i="6"/>
  <c r="C12" i="6"/>
  <c r="I8" i="2"/>
  <c r="I9" i="2"/>
  <c r="I7" i="2"/>
  <c r="D8" i="2"/>
  <c r="D7" i="2"/>
  <c r="D6" i="2"/>
  <c r="O18" i="1"/>
  <c r="O17" i="1"/>
  <c r="O16" i="1"/>
  <c r="O15" i="1"/>
  <c r="O14" i="1"/>
  <c r="O13" i="1"/>
  <c r="O12" i="1"/>
  <c r="O11" i="1"/>
  <c r="O10" i="1"/>
  <c r="O9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<sst xmlns="http://schemas.openxmlformats.org/spreadsheetml/2006/main" count="264" uniqueCount="170">
  <si>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</si>
  <si>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</si>
  <si>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</si>
  <si>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</si>
  <si>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</si>
  <si>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</si>
  <si>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</si>
  <si>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</si>
  <si>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</si>
  <si>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</si>
  <si>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</si>
  <si>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</si>
  <si>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</si>
  <si>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</si>
  <si>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</si>
  <si>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</si>
  <si>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</si>
  <si>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</si>
  <si>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</si>
  <si>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</si>
  <si>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</si>
  <si>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</si>
  <si>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</si>
  <si>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</si>
  <si>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</si>
  <si>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</si>
  <si>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</si>
  <si>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</si>
  <si>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</si>
  <si>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</si>
  <si>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</si>
  <si>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</si>
  <si>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</si>
  <si>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</si>
  <si>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</si>
  <si>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</si>
  <si>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</si>
  <si>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</si>
  <si>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</si>
  <si>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</si>
  <si>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</si>
  <si>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</si>
  <si>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</si>
  <si>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</si>
  <si>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</si>
  <si>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</si>
  <si>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</si>
  <si>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</si>
  <si>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</si>
  <si>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</si>
  <si>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</si>
  <si>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</si>
  <si>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</si>
  <si>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</si>
  <si>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</si>
  <si>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</si>
  <si>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</si>
  <si>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</si>
  <si>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</si>
  <si>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</si>
  <si>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</si>
  <si>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</si>
  <si>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</si>
  <si>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</si>
  <si>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</si>
  <si>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</si>
  <si>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</si>
  <si>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</si>
  <si>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</si>
  <si>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</si>
  <si>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</si>
  <si>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</si>
  <si>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</si>
  <si>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</si>
  <si>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</si>
  <si>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</si>
  <si>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</si>
  <si>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</si>
  <si>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</si>
  <si>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</si>
  <si>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</si>
  <si>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</si>
  <si>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</si>
  <si>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</si>
  <si>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</si>
  <si>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</si>
  <si>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</si>
  <si>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</si>
  <si>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</si>
  <si>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</si>
  <si>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</si>
  <si>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</si>
  <si>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</si>
  <si>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</si>
  <si>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</si>
  <si>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</si>
  <si>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</si>
  <si>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</si>
  <si>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</si>
  <si>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</si>
  <si>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</si>
  <si>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</si>
  <si>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</si>
  <si>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</si>
  <si>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</si>
  <si>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</si>
  <si>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</si>
  <si>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</si>
  <si>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</si>
  <si>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</si>
  <si>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</si>
  <si>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</si>
  <si>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</si>
  <si>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</si>
  <si>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</si>
  <si>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</si>
  <si>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</si>
  <si>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</si>
  <si>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</si>
  <si>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</si>
  <si>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</si>
  <si>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</si>
  <si>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</si>
  <si>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</si>
  <si>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</si>
  <si>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</si>
  <si>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</si>
  <si>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</si>
  <si>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</si>
  <si>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</si>
  <si>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</si>
  <si>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</si>
  <si>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</si>
  <si>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</si>
  <si>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</si>
  <si>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</si>
  <si>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</si>
  <si>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</si>
  <si>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</si>
  <si>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</si>
  <si>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</si>
  <si>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</si>
  <si>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</si>
  <si>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</si>
  <si>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</si>
  <si>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</si>
  <si>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</si>
  <si>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</si>
  <si>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</si>
  <si>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</si>
  <si>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</si>
  <si>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</si>
  <si>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</si>
  <si>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</si>
  <si>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</si>
  <si>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</si>
  <si>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</si>
  <si>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</si>
  <si>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</si>
  <si>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</si>
  <si>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</si>
  <si>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</si>
  <si>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</si>
  <si>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SAU ÜNİ DSS</t>
  </si>
  <si>
    <t>NİSAN 2020</t>
  </si>
  <si>
    <t>NİSAN  2021</t>
  </si>
  <si>
    <t xml:space="preserve">MERKEZ VE BAĞLI İLÇELERDE HAZİNE İLE İLGİLİ DAVALARIN MAHKEMELERE GÖRE DAĞILIMI (NİSAN 2021 )
</t>
  </si>
  <si>
    <t>NİSAN 2021</t>
  </si>
  <si>
    <t>GELİRLERİN GİDERLERİ KARŞILAMA VE İL TOPLAM GELİRİ İÇİNDEKİ ORANI (NİSAN 2020- NİSAN 2021)</t>
  </si>
  <si>
    <t>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</si>
</sst>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5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0" fillId="0" borderId="0" xfId="0" applyNumberFormat="1" applyAlignment="1">
      <alignment wrapText="1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38" fillId="0" borderId="51" xfId="0" applyFont="1" applyFill="1" applyBorder="1" applyAlignment="1">
      <alignment horizontal="center"/>
    </xf>
    <xf numFmtId="4" fontId="18" fillId="0" borderId="23" xfId="0" applyNumberFormat="1" applyFont="1" applyFill="1" applyBorder="1" applyAlignment="1">
      <alignment horizontal="right"/>
    </xf>
    <xf numFmtId="4" fontId="18" fillId="0" borderId="23" xfId="0" applyNumberFormat="1" applyFont="1" applyFill="1" applyBorder="1" applyAlignment="1">
      <alignment vertical="center"/>
    </xf>
    <xf numFmtId="4" fontId="18" fillId="0" borderId="18" xfId="0" applyNumberFormat="1" applyFont="1" applyBorder="1" applyAlignment="1">
      <alignment horizontal="right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B15" sqref="B15:M18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68" t="s">
        <v>157</v>
      </c>
      <c r="B1" s="168"/>
      <c r="C1" s="168"/>
      <c r="D1" s="168"/>
      <c r="E1" s="168"/>
      <c r="F1" s="168"/>
      <c r="G1" s="168"/>
      <c r="H1" s="168"/>
      <c r="I1" s="169"/>
      <c r="J1" s="169"/>
      <c r="K1" s="169"/>
    </row>
    <row r="2" spans="1:15" ht="44.25" customHeight="1" thickBot="1" x14ac:dyDescent="0.3">
      <c r="A2" s="20"/>
      <c r="B2" s="20"/>
      <c r="C2" s="20"/>
      <c r="D2" s="21"/>
      <c r="E2" s="22"/>
      <c r="F2" s="23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2</v>
      </c>
    </row>
    <row r="3" spans="1:15" ht="42" customHeight="1" thickBot="1" x14ac:dyDescent="0.3">
      <c r="D3" s="87" t="s">
        <v>164</v>
      </c>
      <c r="E3" s="1" t="s">
        <v>5</v>
      </c>
      <c r="F3" s="53">
        <v>3393</v>
      </c>
      <c r="G3" s="54">
        <v>3755</v>
      </c>
      <c r="H3" s="145">
        <f>SUM(F3:G3)</f>
        <v>7148</v>
      </c>
      <c r="I3" s="55">
        <v>28</v>
      </c>
      <c r="J3" s="55">
        <v>2</v>
      </c>
      <c r="K3" s="145">
        <f>SUM(I3:J3)</f>
        <v>30</v>
      </c>
    </row>
    <row r="4" spans="1:15" ht="42" customHeight="1" thickBot="1" x14ac:dyDescent="0.3">
      <c r="D4" s="87" t="s">
        <v>165</v>
      </c>
      <c r="E4" s="1" t="s">
        <v>5</v>
      </c>
      <c r="F4" s="56">
        <v>3411</v>
      </c>
      <c r="G4" s="55">
        <v>4076</v>
      </c>
      <c r="H4" s="145">
        <f>SUM(F4:G4)</f>
        <v>7487</v>
      </c>
      <c r="I4" s="55">
        <v>10</v>
      </c>
      <c r="J4" s="55">
        <v>1</v>
      </c>
      <c r="K4" s="145">
        <f>SUM(I4:J4)</f>
        <v>11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6" t="s">
        <v>166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5" ht="48" customHeight="1" x14ac:dyDescent="0.25">
      <c r="A8" s="57" t="s">
        <v>6</v>
      </c>
      <c r="B8" s="58" t="s">
        <v>7</v>
      </c>
      <c r="C8" s="58" t="s">
        <v>8</v>
      </c>
      <c r="D8" s="58" t="s">
        <v>153</v>
      </c>
      <c r="E8" s="58" t="s">
        <v>9</v>
      </c>
      <c r="F8" s="58" t="s">
        <v>10</v>
      </c>
      <c r="G8" s="58" t="s">
        <v>11</v>
      </c>
      <c r="H8" s="58" t="s">
        <v>12</v>
      </c>
      <c r="I8" s="58" t="s">
        <v>152</v>
      </c>
      <c r="J8" s="58" t="s">
        <v>154</v>
      </c>
      <c r="K8" s="58" t="s">
        <v>13</v>
      </c>
      <c r="L8" s="58" t="s">
        <v>14</v>
      </c>
      <c r="M8" s="59" t="s">
        <v>15</v>
      </c>
      <c r="N8" s="60" t="s">
        <v>151</v>
      </c>
      <c r="O8" s="90" t="s">
        <v>2</v>
      </c>
    </row>
    <row r="9" spans="1:15" ht="27" customHeight="1" x14ac:dyDescent="0.25">
      <c r="A9" s="61" t="s">
        <v>16</v>
      </c>
      <c r="B9" s="115">
        <v>1135</v>
      </c>
      <c r="C9" s="115">
        <v>401</v>
      </c>
      <c r="D9" s="115">
        <v>28</v>
      </c>
      <c r="E9" s="115">
        <v>326</v>
      </c>
      <c r="F9" s="115">
        <v>726</v>
      </c>
      <c r="G9" s="115">
        <v>651</v>
      </c>
      <c r="H9" s="115">
        <v>32</v>
      </c>
      <c r="I9" s="115">
        <v>54</v>
      </c>
      <c r="J9" s="115">
        <v>179</v>
      </c>
      <c r="K9" s="115">
        <v>13</v>
      </c>
      <c r="L9" s="115">
        <v>193</v>
      </c>
      <c r="M9" s="116">
        <v>795</v>
      </c>
      <c r="N9" s="115">
        <v>8</v>
      </c>
      <c r="O9" s="140">
        <f t="shared" ref="O9:O12" si="0">SUM(B9:N9)</f>
        <v>4541</v>
      </c>
    </row>
    <row r="10" spans="1:15" ht="21.75" customHeight="1" x14ac:dyDescent="0.25">
      <c r="A10" s="61" t="s">
        <v>17</v>
      </c>
      <c r="B10" s="115"/>
      <c r="C10" s="115"/>
      <c r="D10" s="117"/>
      <c r="E10" s="115"/>
      <c r="F10" s="115"/>
      <c r="G10" s="115"/>
      <c r="H10" s="115"/>
      <c r="I10" s="115"/>
      <c r="J10" s="115"/>
      <c r="K10" s="115"/>
      <c r="L10" s="115"/>
      <c r="M10" s="116"/>
      <c r="N10" s="118"/>
      <c r="O10" s="140">
        <f t="shared" si="0"/>
        <v>0</v>
      </c>
    </row>
    <row r="11" spans="1:15" ht="21.75" customHeight="1" x14ac:dyDescent="0.25">
      <c r="A11" s="61" t="s">
        <v>18</v>
      </c>
      <c r="B11" s="115">
        <v>37</v>
      </c>
      <c r="C11" s="115">
        <v>49</v>
      </c>
      <c r="D11" s="115"/>
      <c r="E11" s="115"/>
      <c r="F11" s="115"/>
      <c r="G11" s="115">
        <v>15</v>
      </c>
      <c r="H11" s="115"/>
      <c r="I11" s="115"/>
      <c r="J11" s="115"/>
      <c r="K11" s="115"/>
      <c r="L11" s="115"/>
      <c r="M11" s="116"/>
      <c r="N11" s="118"/>
      <c r="O11" s="140">
        <f t="shared" si="0"/>
        <v>101</v>
      </c>
    </row>
    <row r="12" spans="1:15" ht="21.75" customHeight="1" x14ac:dyDescent="0.25">
      <c r="A12" s="61" t="s">
        <v>19</v>
      </c>
      <c r="B12" s="115">
        <v>189</v>
      </c>
      <c r="C12" s="115">
        <v>11</v>
      </c>
      <c r="D12" s="115"/>
      <c r="E12" s="115"/>
      <c r="F12" s="115"/>
      <c r="G12" s="115">
        <v>46</v>
      </c>
      <c r="H12" s="115">
        <v>1</v>
      </c>
      <c r="I12" s="115">
        <v>1</v>
      </c>
      <c r="J12" s="115"/>
      <c r="K12" s="115"/>
      <c r="L12" s="115"/>
      <c r="M12" s="116">
        <v>78</v>
      </c>
      <c r="N12" s="118"/>
      <c r="O12" s="140">
        <f t="shared" si="0"/>
        <v>326</v>
      </c>
    </row>
    <row r="13" spans="1:15" ht="22.5" customHeight="1" x14ac:dyDescent="0.25">
      <c r="A13" s="61" t="s">
        <v>20</v>
      </c>
      <c r="B13" s="115">
        <v>127</v>
      </c>
      <c r="C13" s="115">
        <v>6</v>
      </c>
      <c r="D13" s="115"/>
      <c r="E13" s="115"/>
      <c r="F13" s="115"/>
      <c r="G13" s="115">
        <v>28</v>
      </c>
      <c r="H13" s="115"/>
      <c r="I13" s="115"/>
      <c r="J13" s="115"/>
      <c r="K13" s="115"/>
      <c r="L13" s="115"/>
      <c r="M13" s="116">
        <v>31</v>
      </c>
      <c r="N13" s="118"/>
      <c r="O13" s="140">
        <f>SUM(B13:N13)</f>
        <v>192</v>
      </c>
    </row>
    <row r="14" spans="1:15" ht="22.5" customHeight="1" x14ac:dyDescent="0.25">
      <c r="A14" s="61" t="s">
        <v>21</v>
      </c>
      <c r="B14" s="148">
        <v>697</v>
      </c>
      <c r="C14" s="148">
        <v>162</v>
      </c>
      <c r="D14" s="148"/>
      <c r="E14" s="148"/>
      <c r="F14" s="148"/>
      <c r="G14" s="148">
        <v>94</v>
      </c>
      <c r="H14" s="148"/>
      <c r="I14" s="148">
        <v>3</v>
      </c>
      <c r="J14" s="148"/>
      <c r="K14" s="148"/>
      <c r="L14" s="148"/>
      <c r="M14" s="149">
        <v>75</v>
      </c>
      <c r="N14" s="156"/>
      <c r="O14" s="140">
        <f>SUM(B14:N14)</f>
        <v>1031</v>
      </c>
    </row>
    <row r="15" spans="1:15" ht="22.5" customHeight="1" x14ac:dyDescent="0.25">
      <c r="A15" s="61" t="s">
        <v>22</v>
      </c>
      <c r="B15" s="115">
        <v>114</v>
      </c>
      <c r="C15" s="115">
        <v>9</v>
      </c>
      <c r="D15" s="115"/>
      <c r="E15" s="115"/>
      <c r="F15" s="115"/>
      <c r="G15" s="115">
        <v>7</v>
      </c>
      <c r="H15" s="115"/>
      <c r="I15" s="115"/>
      <c r="J15" s="115"/>
      <c r="K15" s="115"/>
      <c r="L15" s="115"/>
      <c r="M15" s="116"/>
      <c r="N15" s="118"/>
      <c r="O15" s="140">
        <f t="shared" ref="O15:O18" si="1">SUM(B15:N15)</f>
        <v>130</v>
      </c>
    </row>
    <row r="16" spans="1:15" ht="21" customHeight="1" x14ac:dyDescent="0.25">
      <c r="A16" s="61" t="s">
        <v>23</v>
      </c>
      <c r="B16" s="115">
        <v>392</v>
      </c>
      <c r="C16" s="115">
        <v>13</v>
      </c>
      <c r="D16" s="115"/>
      <c r="E16" s="115"/>
      <c r="F16" s="115"/>
      <c r="G16" s="115">
        <v>35</v>
      </c>
      <c r="H16" s="115"/>
      <c r="I16" s="115"/>
      <c r="J16" s="115"/>
      <c r="K16" s="115"/>
      <c r="L16" s="115"/>
      <c r="M16" s="116">
        <v>59</v>
      </c>
      <c r="N16" s="118"/>
      <c r="O16" s="140">
        <f t="shared" si="1"/>
        <v>499</v>
      </c>
    </row>
    <row r="17" spans="1:15" ht="22.5" customHeight="1" x14ac:dyDescent="0.25">
      <c r="A17" s="61" t="s">
        <v>24</v>
      </c>
      <c r="B17" s="115">
        <v>76</v>
      </c>
      <c r="C17" s="115">
        <v>2</v>
      </c>
      <c r="D17" s="115"/>
      <c r="E17" s="115"/>
      <c r="F17" s="115"/>
      <c r="G17" s="115">
        <v>28</v>
      </c>
      <c r="H17" s="115"/>
      <c r="I17" s="115"/>
      <c r="J17" s="115"/>
      <c r="K17" s="115"/>
      <c r="L17" s="115"/>
      <c r="M17" s="116">
        <v>31</v>
      </c>
      <c r="N17" s="118"/>
      <c r="O17" s="140">
        <f t="shared" si="1"/>
        <v>137</v>
      </c>
    </row>
    <row r="18" spans="1:15" ht="21.75" customHeight="1" x14ac:dyDescent="0.25">
      <c r="A18" s="61" t="s">
        <v>25</v>
      </c>
      <c r="B18" s="115">
        <v>194</v>
      </c>
      <c r="C18" s="115">
        <v>38</v>
      </c>
      <c r="D18" s="115"/>
      <c r="E18" s="115">
        <v>5</v>
      </c>
      <c r="F18" s="115"/>
      <c r="G18" s="115">
        <v>107</v>
      </c>
      <c r="H18" s="115">
        <v>4</v>
      </c>
      <c r="I18" s="115">
        <v>18</v>
      </c>
      <c r="J18" s="115"/>
      <c r="K18" s="115"/>
      <c r="L18" s="115">
        <v>50</v>
      </c>
      <c r="M18" s="116"/>
      <c r="N18" s="118"/>
      <c r="O18" s="140">
        <f t="shared" si="1"/>
        <v>416</v>
      </c>
    </row>
    <row r="19" spans="1:15" ht="30.75" customHeight="1" x14ac:dyDescent="0.25">
      <c r="A19" s="137" t="s">
        <v>2</v>
      </c>
      <c r="B19" s="138">
        <f>SUM(B9:B18)</f>
        <v>2961</v>
      </c>
      <c r="C19" s="138">
        <f t="shared" ref="C19:N19" si="2">SUM(C9:C18)</f>
        <v>691</v>
      </c>
      <c r="D19" s="138">
        <f t="shared" si="2"/>
        <v>28</v>
      </c>
      <c r="E19" s="138">
        <f t="shared" si="2"/>
        <v>331</v>
      </c>
      <c r="F19" s="138">
        <f t="shared" si="2"/>
        <v>726</v>
      </c>
      <c r="G19" s="138">
        <f t="shared" si="2"/>
        <v>1011</v>
      </c>
      <c r="H19" s="138">
        <f t="shared" si="2"/>
        <v>37</v>
      </c>
      <c r="I19" s="138">
        <f t="shared" si="2"/>
        <v>76</v>
      </c>
      <c r="J19" s="138">
        <f t="shared" si="2"/>
        <v>179</v>
      </c>
      <c r="K19" s="138">
        <f t="shared" si="2"/>
        <v>13</v>
      </c>
      <c r="L19" s="138">
        <f t="shared" si="2"/>
        <v>243</v>
      </c>
      <c r="M19" s="138">
        <f t="shared" si="2"/>
        <v>1069</v>
      </c>
      <c r="N19" s="138">
        <f t="shared" si="2"/>
        <v>8</v>
      </c>
      <c r="O19" s="139">
        <f t="shared" ref="O19" si="3">SUM(O8:O18)</f>
        <v>7373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2" ht="15.75" x14ac:dyDescent="0.25">
      <c r="A3" s="171" t="s">
        <v>28</v>
      </c>
      <c r="B3" s="171"/>
      <c r="C3" s="171"/>
      <c r="D3" s="171"/>
      <c r="E3" s="3"/>
    </row>
    <row r="4" spans="1:12" ht="16.5" thickBot="1" x14ac:dyDescent="0.3">
      <c r="A4" s="62"/>
      <c r="B4" s="62"/>
      <c r="C4" s="62"/>
      <c r="D4" s="62"/>
      <c r="E4" s="3"/>
      <c r="F4" s="172" t="s">
        <v>155</v>
      </c>
      <c r="G4" s="173"/>
      <c r="H4" s="173"/>
      <c r="I4" s="173"/>
      <c r="J4" s="173"/>
      <c r="K4" s="173"/>
      <c r="L4" s="173"/>
    </row>
    <row r="5" spans="1:12" ht="26.25" thickBot="1" x14ac:dyDescent="0.3">
      <c r="A5" s="45" t="s">
        <v>29</v>
      </c>
      <c r="B5" s="28" t="s">
        <v>164</v>
      </c>
      <c r="C5" s="28" t="s">
        <v>167</v>
      </c>
      <c r="D5" s="29" t="s">
        <v>30</v>
      </c>
    </row>
    <row r="6" spans="1:12" ht="39" customHeight="1" thickBot="1" x14ac:dyDescent="0.3">
      <c r="A6" s="46" t="s">
        <v>31</v>
      </c>
      <c r="B6" s="141">
        <v>1238265947.4600003</v>
      </c>
      <c r="C6" s="146">
        <v>1372287338.5599999</v>
      </c>
      <c r="D6" s="91">
        <f>(C6-B6)/B6*100</f>
        <v>10.823312340528442</v>
      </c>
      <c r="F6" s="48" t="s">
        <v>29</v>
      </c>
      <c r="G6" s="28" t="s">
        <v>164</v>
      </c>
      <c r="H6" s="28" t="s">
        <v>167</v>
      </c>
      <c r="I6" s="29" t="s">
        <v>30</v>
      </c>
    </row>
    <row r="7" spans="1:12" ht="39" customHeight="1" thickBot="1" x14ac:dyDescent="0.3">
      <c r="A7" s="46" t="s">
        <v>32</v>
      </c>
      <c r="B7" s="141">
        <v>16992682.210000001</v>
      </c>
      <c r="C7" s="141">
        <v>51769409.479999997</v>
      </c>
      <c r="D7" s="142">
        <f>(C7-B7)/B7*100</f>
        <v>204.65708026678851</v>
      </c>
      <c r="F7" s="49" t="s">
        <v>35</v>
      </c>
      <c r="G7" s="65">
        <v>9954734.7699999996</v>
      </c>
      <c r="H7" s="65">
        <v>7696762.0199999996</v>
      </c>
      <c r="I7" s="130">
        <f>(H7-G7)/G7*100</f>
        <v>-22.682399904864567</v>
      </c>
    </row>
    <row r="8" spans="1:12" ht="39" thickBot="1" x14ac:dyDescent="0.3">
      <c r="A8" s="46" t="s">
        <v>33</v>
      </c>
      <c r="B8" s="141">
        <v>38928650.20000001</v>
      </c>
      <c r="C8" s="141">
        <v>44533100.350000001</v>
      </c>
      <c r="D8" s="91">
        <f t="shared" ref="D8:D9" si="0">(C8-B8)/B8*100</f>
        <v>14.396723547327078</v>
      </c>
      <c r="F8" s="49" t="s">
        <v>36</v>
      </c>
      <c r="G8" s="65">
        <v>8087409.3799999999</v>
      </c>
      <c r="H8" s="65">
        <v>6855763.9699999997</v>
      </c>
      <c r="I8" s="130">
        <f t="shared" ref="I8:I9" si="1">(H8-G8)/G8*100</f>
        <v>-15.229171074804675</v>
      </c>
    </row>
    <row r="9" spans="1:12" ht="51.75" customHeight="1" thickBot="1" x14ac:dyDescent="0.3">
      <c r="A9" s="47" t="s">
        <v>34</v>
      </c>
      <c r="B9" s="113">
        <f>SUM(B6:B8)</f>
        <v>1294187279.8700004</v>
      </c>
      <c r="C9" s="113">
        <v>1468589848.3900001</v>
      </c>
      <c r="D9" s="114">
        <f t="shared" si="0"/>
        <v>13.475837016225217</v>
      </c>
      <c r="F9" s="136" t="s">
        <v>37</v>
      </c>
      <c r="G9" s="65">
        <v>6473385.8600000003</v>
      </c>
      <c r="H9" s="65">
        <v>2256770.5299999998</v>
      </c>
      <c r="I9" s="130">
        <f t="shared" si="1"/>
        <v>-65.137710329536873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3" workbookViewId="0">
      <selection activeCell="C6" sqref="C6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4" t="s">
        <v>158</v>
      </c>
      <c r="B2" s="174"/>
      <c r="C2" s="174"/>
      <c r="D2" s="174"/>
      <c r="E2" s="174"/>
      <c r="F2" s="174"/>
      <c r="G2" s="174"/>
      <c r="H2" s="174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75" t="s">
        <v>38</v>
      </c>
      <c r="B4" s="177" t="s">
        <v>164</v>
      </c>
      <c r="C4" s="177" t="s">
        <v>167</v>
      </c>
      <c r="D4" s="179" t="s">
        <v>30</v>
      </c>
      <c r="E4" s="4"/>
    </row>
    <row r="5" spans="1:8" ht="18" customHeight="1" thickBot="1" x14ac:dyDescent="0.3">
      <c r="A5" s="176"/>
      <c r="B5" s="178"/>
      <c r="C5" s="178"/>
      <c r="D5" s="180"/>
      <c r="E5" s="4"/>
    </row>
    <row r="6" spans="1:8" ht="23.25" customHeight="1" thickBot="1" x14ac:dyDescent="0.3">
      <c r="A6" s="50" t="s">
        <v>55</v>
      </c>
      <c r="B6" s="159">
        <v>652490966.88</v>
      </c>
      <c r="C6" s="120">
        <v>750794625.12</v>
      </c>
      <c r="D6" s="97">
        <f>(C6-B6)/B6*100</f>
        <v>15.065903319712792</v>
      </c>
      <c r="E6" s="4"/>
    </row>
    <row r="7" spans="1:8" ht="23.25" customHeight="1" thickBot="1" x14ac:dyDescent="0.3">
      <c r="A7" s="50" t="s">
        <v>39</v>
      </c>
      <c r="B7" s="159">
        <v>61738846.980000004</v>
      </c>
      <c r="C7" s="120">
        <v>67980718.170000002</v>
      </c>
      <c r="D7" s="97">
        <f t="shared" ref="D7:D23" si="0">(C7-B7)/B7*100</f>
        <v>10.110119471492593</v>
      </c>
      <c r="E7" s="4"/>
    </row>
    <row r="8" spans="1:8" ht="23.25" customHeight="1" thickBot="1" x14ac:dyDescent="0.3">
      <c r="A8" s="50" t="s">
        <v>40</v>
      </c>
      <c r="B8" s="159">
        <v>9693562.0099999998</v>
      </c>
      <c r="C8" s="150">
        <v>10094936.949999999</v>
      </c>
      <c r="D8" s="97">
        <f t="shared" si="0"/>
        <v>4.1406341609610182</v>
      </c>
      <c r="E8" s="4"/>
    </row>
    <row r="9" spans="1:8" ht="23.25" customHeight="1" thickBot="1" x14ac:dyDescent="0.3">
      <c r="A9" s="51" t="s">
        <v>41</v>
      </c>
      <c r="B9" s="159">
        <v>61904584.269999996</v>
      </c>
      <c r="C9" s="121">
        <v>67203633.769999996</v>
      </c>
      <c r="D9" s="97">
        <f t="shared" si="0"/>
        <v>8.5600276013290486</v>
      </c>
      <c r="E9" s="4"/>
    </row>
    <row r="10" spans="1:8" ht="23.25" customHeight="1" thickBot="1" x14ac:dyDescent="0.3">
      <c r="A10" s="50" t="s">
        <v>42</v>
      </c>
      <c r="B10" s="159">
        <v>31858397.960000001</v>
      </c>
      <c r="C10" s="120">
        <v>35320328.229999997</v>
      </c>
      <c r="D10" s="97">
        <f t="shared" si="0"/>
        <v>10.866617569240747</v>
      </c>
      <c r="E10" s="4"/>
    </row>
    <row r="11" spans="1:8" ht="23.25" customHeight="1" thickBot="1" x14ac:dyDescent="0.3">
      <c r="A11" s="50" t="s">
        <v>43</v>
      </c>
      <c r="B11" s="159">
        <v>22467429.219999999</v>
      </c>
      <c r="C11" s="120">
        <v>25220961.84</v>
      </c>
      <c r="D11" s="97">
        <f t="shared" si="0"/>
        <v>12.255663934834468</v>
      </c>
      <c r="E11" s="4"/>
    </row>
    <row r="12" spans="1:8" ht="23.25" customHeight="1" thickBot="1" x14ac:dyDescent="0.3">
      <c r="A12" s="50" t="s">
        <v>44</v>
      </c>
      <c r="B12" s="159">
        <v>40831696.030000001</v>
      </c>
      <c r="C12" s="120">
        <v>44699416.539999999</v>
      </c>
      <c r="D12" s="97">
        <f t="shared" si="0"/>
        <v>9.4723484107990341</v>
      </c>
      <c r="E12" s="4"/>
    </row>
    <row r="13" spans="1:8" ht="23.25" customHeight="1" thickBot="1" x14ac:dyDescent="0.3">
      <c r="A13" s="50" t="s">
        <v>45</v>
      </c>
      <c r="B13" s="159">
        <v>6087769.7599999998</v>
      </c>
      <c r="C13" s="120">
        <v>6867694.4800000004</v>
      </c>
      <c r="D13" s="97">
        <f t="shared" si="0"/>
        <v>12.811337332836331</v>
      </c>
      <c r="E13" s="4"/>
    </row>
    <row r="14" spans="1:8" ht="23.25" customHeight="1" thickBot="1" x14ac:dyDescent="0.3">
      <c r="A14" s="50" t="s">
        <v>46</v>
      </c>
      <c r="B14" s="159">
        <v>18663987.670000002</v>
      </c>
      <c r="C14" s="120">
        <v>18537925.149999999</v>
      </c>
      <c r="D14" s="97">
        <f t="shared" si="0"/>
        <v>-0.67543186498474184</v>
      </c>
      <c r="E14" s="4"/>
    </row>
    <row r="15" spans="1:8" ht="23.25" customHeight="1" thickBot="1" x14ac:dyDescent="0.3">
      <c r="A15" s="50" t="s">
        <v>47</v>
      </c>
      <c r="B15" s="159">
        <v>47293149.170000002</v>
      </c>
      <c r="C15" s="120">
        <v>61369523.310000002</v>
      </c>
      <c r="D15" s="97">
        <f t="shared" si="0"/>
        <v>29.764087160702818</v>
      </c>
      <c r="E15" s="4"/>
    </row>
    <row r="16" spans="1:8" ht="23.25" customHeight="1" thickBot="1" x14ac:dyDescent="0.3">
      <c r="A16" s="50" t="s">
        <v>48</v>
      </c>
      <c r="B16" s="159">
        <v>21627210.349999998</v>
      </c>
      <c r="C16" s="120">
        <v>23002595.780000001</v>
      </c>
      <c r="D16" s="97">
        <f t="shared" si="0"/>
        <v>6.359513814965986</v>
      </c>
      <c r="E16" s="4"/>
    </row>
    <row r="17" spans="1:5" ht="23.25" customHeight="1" thickBot="1" x14ac:dyDescent="0.3">
      <c r="A17" s="50" t="s">
        <v>49</v>
      </c>
      <c r="B17" s="159">
        <v>19936354.84</v>
      </c>
      <c r="C17" s="120">
        <v>20501201.079999998</v>
      </c>
      <c r="D17" s="97">
        <f t="shared" si="0"/>
        <v>2.8332473239626506</v>
      </c>
      <c r="E17" s="4"/>
    </row>
    <row r="18" spans="1:5" ht="23.25" customHeight="1" thickBot="1" x14ac:dyDescent="0.3">
      <c r="A18" s="50" t="s">
        <v>50</v>
      </c>
      <c r="B18" s="159">
        <v>10382140.779999999</v>
      </c>
      <c r="C18" s="120">
        <v>10795781.779999999</v>
      </c>
      <c r="D18" s="97">
        <f t="shared" si="0"/>
        <v>3.9841590358400056</v>
      </c>
      <c r="E18" s="4"/>
    </row>
    <row r="19" spans="1:5" ht="23.25" customHeight="1" thickBot="1" x14ac:dyDescent="0.3">
      <c r="A19" s="51" t="s">
        <v>51</v>
      </c>
      <c r="B19" s="159">
        <v>152234606.24000001</v>
      </c>
      <c r="C19" s="120">
        <v>167379440.19999999</v>
      </c>
      <c r="D19" s="97">
        <f>(C19-B19)/B19*100</f>
        <v>9.9483516488517285</v>
      </c>
      <c r="E19" s="4"/>
    </row>
    <row r="20" spans="1:5" ht="23.25" customHeight="1" thickBot="1" x14ac:dyDescent="0.3">
      <c r="A20" s="50" t="s">
        <v>52</v>
      </c>
      <c r="B20" s="159">
        <v>45845735</v>
      </c>
      <c r="C20" s="120">
        <v>54735263.200000003</v>
      </c>
      <c r="D20" s="97">
        <f t="shared" si="0"/>
        <v>19.390087649374589</v>
      </c>
      <c r="E20" s="4"/>
    </row>
    <row r="21" spans="1:5" ht="23.25" customHeight="1" thickBot="1" x14ac:dyDescent="0.3">
      <c r="A21" s="50" t="s">
        <v>53</v>
      </c>
      <c r="B21" s="159">
        <v>58501541.32</v>
      </c>
      <c r="C21" s="120">
        <v>66101949.659999996</v>
      </c>
      <c r="D21" s="97">
        <f t="shared" si="0"/>
        <v>12.991808708810265</v>
      </c>
      <c r="E21" s="4"/>
    </row>
    <row r="22" spans="1:5" ht="23.25" customHeight="1" thickBot="1" x14ac:dyDescent="0.3">
      <c r="A22" s="50" t="s">
        <v>54</v>
      </c>
      <c r="B22" s="159">
        <v>32629301.390000001</v>
      </c>
      <c r="C22" s="120">
        <v>37983853.130000003</v>
      </c>
      <c r="D22" s="97">
        <f t="shared" si="0"/>
        <v>16.410255543016401</v>
      </c>
      <c r="E22" s="4"/>
    </row>
    <row r="23" spans="1:5" ht="26.25" customHeight="1" thickBot="1" x14ac:dyDescent="0.3">
      <c r="A23" s="88" t="s">
        <v>2</v>
      </c>
      <c r="B23" s="95">
        <f>SUM(B6:B22)</f>
        <v>1294187279.8699999</v>
      </c>
      <c r="C23" s="95">
        <f>SUM(C6:C22)</f>
        <v>1468589848.3900001</v>
      </c>
      <c r="D23" s="96">
        <f t="shared" si="0"/>
        <v>13.47583701622526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E21" sqref="E21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47" t="s">
        <v>168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1" t="s">
        <v>56</v>
      </c>
      <c r="B2" s="183" t="s">
        <v>164</v>
      </c>
      <c r="C2" s="184"/>
      <c r="D2" s="184"/>
      <c r="E2" s="183" t="s">
        <v>167</v>
      </c>
      <c r="F2" s="184"/>
      <c r="G2" s="184"/>
    </row>
    <row r="3" spans="1:9" ht="42.75" thickBot="1" x14ac:dyDescent="0.3">
      <c r="A3" s="182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58">
        <v>59892472.590000004</v>
      </c>
      <c r="C4" s="159">
        <v>652490966.88</v>
      </c>
      <c r="D4" s="92">
        <f>(B4/C4)*100</f>
        <v>9.1790500758020244</v>
      </c>
      <c r="E4" s="157">
        <v>76314914.430000007</v>
      </c>
      <c r="F4" s="120">
        <v>750794625.12</v>
      </c>
      <c r="G4" s="92">
        <f>(E4/F4)*100</f>
        <v>10.164552578916311</v>
      </c>
    </row>
    <row r="5" spans="1:9" ht="20.25" customHeight="1" thickBot="1" x14ac:dyDescent="0.3">
      <c r="A5" s="5" t="s">
        <v>39</v>
      </c>
      <c r="B5" s="158">
        <v>6152809.7199999997</v>
      </c>
      <c r="C5" s="159">
        <v>61738846.980000004</v>
      </c>
      <c r="D5" s="92">
        <f t="shared" ref="D5:D20" si="0">(B5/C5)*100</f>
        <v>9.9658643155308226</v>
      </c>
      <c r="E5" s="157">
        <v>5830536.9699999997</v>
      </c>
      <c r="F5" s="120">
        <v>67980718.170000002</v>
      </c>
      <c r="G5" s="92">
        <f t="shared" ref="G5:G21" si="1">(E5/F5)*100</f>
        <v>8.576751065529379</v>
      </c>
    </row>
    <row r="6" spans="1:9" ht="20.25" customHeight="1" thickBot="1" x14ac:dyDescent="0.3">
      <c r="A6" s="5" t="s">
        <v>60</v>
      </c>
      <c r="B6" s="158">
        <v>3009597.55</v>
      </c>
      <c r="C6" s="159">
        <v>9693562.0099999998</v>
      </c>
      <c r="D6" s="92">
        <f t="shared" si="0"/>
        <v>31.047385335702828</v>
      </c>
      <c r="E6" s="157">
        <v>4162578.46</v>
      </c>
      <c r="F6" s="150">
        <v>10094936.949999999</v>
      </c>
      <c r="G6" s="92">
        <f t="shared" si="1"/>
        <v>41.234318556095587</v>
      </c>
    </row>
    <row r="7" spans="1:9" ht="20.25" customHeight="1" thickBot="1" x14ac:dyDescent="0.3">
      <c r="A7" s="52" t="s">
        <v>41</v>
      </c>
      <c r="B7" s="158">
        <v>5779343.9299999997</v>
      </c>
      <c r="C7" s="159">
        <v>61904584.269999996</v>
      </c>
      <c r="D7" s="92">
        <f t="shared" si="0"/>
        <v>9.3358900607313622</v>
      </c>
      <c r="E7" s="157">
        <v>6410257.5800000001</v>
      </c>
      <c r="F7" s="121">
        <v>67203633.769999996</v>
      </c>
      <c r="G7" s="92">
        <f t="shared" si="1"/>
        <v>9.5385579921744768</v>
      </c>
    </row>
    <row r="8" spans="1:9" ht="20.25" customHeight="1" thickBot="1" x14ac:dyDescent="0.3">
      <c r="A8" s="143" t="s">
        <v>42</v>
      </c>
      <c r="B8" s="158">
        <v>2952815.49</v>
      </c>
      <c r="C8" s="159">
        <v>31858397.960000001</v>
      </c>
      <c r="D8" s="92">
        <f t="shared" si="0"/>
        <v>9.268562385677475</v>
      </c>
      <c r="E8" s="157">
        <v>3561823.99</v>
      </c>
      <c r="F8" s="120">
        <v>35320328.229999997</v>
      </c>
      <c r="G8" s="92">
        <f t="shared" si="1"/>
        <v>10.084345668607623</v>
      </c>
    </row>
    <row r="9" spans="1:9" ht="20.25" customHeight="1" thickBot="1" x14ac:dyDescent="0.3">
      <c r="A9" s="143" t="s">
        <v>43</v>
      </c>
      <c r="B9" s="158">
        <v>12910416.859999999</v>
      </c>
      <c r="C9" s="159">
        <v>22467429.219999999</v>
      </c>
      <c r="D9" s="92">
        <f t="shared" si="0"/>
        <v>57.462813095266988</v>
      </c>
      <c r="E9" s="157">
        <v>17435915.420000002</v>
      </c>
      <c r="F9" s="120">
        <v>25220961.84</v>
      </c>
      <c r="G9" s="92">
        <f t="shared" si="1"/>
        <v>69.132634713189049</v>
      </c>
    </row>
    <row r="10" spans="1:9" ht="20.25" customHeight="1" thickBot="1" x14ac:dyDescent="0.3">
      <c r="A10" s="143" t="s">
        <v>44</v>
      </c>
      <c r="B10" s="158">
        <v>3672131.05</v>
      </c>
      <c r="C10" s="159">
        <v>40831696.030000001</v>
      </c>
      <c r="D10" s="92">
        <f t="shared" si="0"/>
        <v>8.9933346077566778</v>
      </c>
      <c r="E10" s="157">
        <v>4014682.34</v>
      </c>
      <c r="F10" s="120">
        <v>44699416.539999999</v>
      </c>
      <c r="G10" s="92">
        <f t="shared" si="1"/>
        <v>8.981509493322795</v>
      </c>
    </row>
    <row r="11" spans="1:9" ht="20.25" customHeight="1" thickBot="1" x14ac:dyDescent="0.3">
      <c r="A11" s="143" t="s">
        <v>45</v>
      </c>
      <c r="B11" s="158">
        <v>2199088.69</v>
      </c>
      <c r="C11" s="159">
        <v>6087769.7599999998</v>
      </c>
      <c r="D11" s="92">
        <f t="shared" si="0"/>
        <v>36.123059456834653</v>
      </c>
      <c r="E11" s="157">
        <v>2939095.84</v>
      </c>
      <c r="F11" s="120">
        <v>6867694.4800000004</v>
      </c>
      <c r="G11" s="92">
        <f t="shared" si="1"/>
        <v>42.795960836044635</v>
      </c>
    </row>
    <row r="12" spans="1:9" ht="20.25" customHeight="1" thickBot="1" x14ac:dyDescent="0.3">
      <c r="A12" s="143" t="s">
        <v>46</v>
      </c>
      <c r="B12" s="158">
        <v>10701111.93</v>
      </c>
      <c r="C12" s="159">
        <v>18663987.670000002</v>
      </c>
      <c r="D12" s="92">
        <f t="shared" si="0"/>
        <v>57.335614013508398</v>
      </c>
      <c r="E12" s="157">
        <v>13809656.42</v>
      </c>
      <c r="F12" s="120">
        <v>18537925.149999999</v>
      </c>
      <c r="G12" s="92">
        <f t="shared" si="1"/>
        <v>74.49407799556252</v>
      </c>
    </row>
    <row r="13" spans="1:9" ht="20.25" customHeight="1" thickBot="1" x14ac:dyDescent="0.3">
      <c r="A13" s="143" t="s">
        <v>47</v>
      </c>
      <c r="B13" s="158">
        <v>5467829.9800000004</v>
      </c>
      <c r="C13" s="159">
        <v>47293149.170000002</v>
      </c>
      <c r="D13" s="92">
        <f t="shared" si="0"/>
        <v>11.561568802164841</v>
      </c>
      <c r="E13" s="157">
        <v>6762046.6799999997</v>
      </c>
      <c r="F13" s="120">
        <v>61369523.310000002</v>
      </c>
      <c r="G13" s="92">
        <f>(E13/F13)*100</f>
        <v>11.01857455506444</v>
      </c>
    </row>
    <row r="14" spans="1:9" ht="20.25" customHeight="1" thickBot="1" x14ac:dyDescent="0.3">
      <c r="A14" s="143" t="s">
        <v>48</v>
      </c>
      <c r="B14" s="158">
        <v>10856528.24</v>
      </c>
      <c r="C14" s="159">
        <v>21627210.349999998</v>
      </c>
      <c r="D14" s="92">
        <f t="shared" si="0"/>
        <v>50.198467875908925</v>
      </c>
      <c r="E14" s="157">
        <v>12852971.92</v>
      </c>
      <c r="F14" s="120">
        <v>23002595.780000001</v>
      </c>
      <c r="G14" s="92">
        <f t="shared" si="1"/>
        <v>55.876180422973107</v>
      </c>
    </row>
    <row r="15" spans="1:9" ht="20.25" customHeight="1" thickBot="1" x14ac:dyDescent="0.3">
      <c r="A15" s="143" t="s">
        <v>149</v>
      </c>
      <c r="B15" s="158">
        <v>1709772.34</v>
      </c>
      <c r="C15" s="159">
        <v>19936354.84</v>
      </c>
      <c r="D15" s="92">
        <f t="shared" si="0"/>
        <v>8.5761532322324996</v>
      </c>
      <c r="E15" s="157">
        <v>1717999.1</v>
      </c>
      <c r="F15" s="120">
        <v>20501201.079999998</v>
      </c>
      <c r="G15" s="92">
        <f t="shared" si="1"/>
        <v>8.3799924370089656</v>
      </c>
    </row>
    <row r="16" spans="1:9" ht="20.25" customHeight="1" thickBot="1" x14ac:dyDescent="0.3">
      <c r="A16" s="143" t="s">
        <v>50</v>
      </c>
      <c r="B16" s="158">
        <v>679757.1</v>
      </c>
      <c r="C16" s="159">
        <v>10382140.779999999</v>
      </c>
      <c r="D16" s="92">
        <f t="shared" si="0"/>
        <v>6.5473693181802535</v>
      </c>
      <c r="E16" s="157">
        <v>689225.66</v>
      </c>
      <c r="F16" s="120">
        <v>10795781.779999999</v>
      </c>
      <c r="G16" s="92">
        <f t="shared" si="1"/>
        <v>6.3842125938192131</v>
      </c>
    </row>
    <row r="17" spans="1:7" ht="20.25" customHeight="1" thickBot="1" x14ac:dyDescent="0.3">
      <c r="A17" s="144" t="s">
        <v>51</v>
      </c>
      <c r="B17" s="158">
        <v>12683530.23</v>
      </c>
      <c r="C17" s="159">
        <v>152234606.24000001</v>
      </c>
      <c r="D17" s="92">
        <f t="shared" si="0"/>
        <v>8.331568322910913</v>
      </c>
      <c r="E17" s="157">
        <v>11642986.66</v>
      </c>
      <c r="F17" s="120">
        <v>167379440.19999999</v>
      </c>
      <c r="G17" s="92">
        <f t="shared" si="1"/>
        <v>6.9560434938054003</v>
      </c>
    </row>
    <row r="18" spans="1:7" ht="20.25" customHeight="1" thickBot="1" x14ac:dyDescent="0.3">
      <c r="A18" s="143" t="s">
        <v>52</v>
      </c>
      <c r="B18" s="158">
        <v>3709763.89</v>
      </c>
      <c r="C18" s="159">
        <v>45845735</v>
      </c>
      <c r="D18" s="92">
        <f t="shared" si="0"/>
        <v>8.0918408004583195</v>
      </c>
      <c r="E18" s="157">
        <v>3400543.25</v>
      </c>
      <c r="F18" s="120">
        <v>54735263.200000003</v>
      </c>
      <c r="G18" s="92">
        <f t="shared" si="1"/>
        <v>6.2127101455136513</v>
      </c>
    </row>
    <row r="19" spans="1:7" ht="20.25" customHeight="1" thickBot="1" x14ac:dyDescent="0.3">
      <c r="A19" s="143" t="s">
        <v>53</v>
      </c>
      <c r="B19" s="158">
        <v>4763807.13</v>
      </c>
      <c r="C19" s="159">
        <v>58501541.32</v>
      </c>
      <c r="D19" s="92">
        <f t="shared" si="0"/>
        <v>8.1430455036086222</v>
      </c>
      <c r="E19" s="157">
        <v>4971884.8899999997</v>
      </c>
      <c r="F19" s="120">
        <v>66101949.659999996</v>
      </c>
      <c r="G19" s="92">
        <f t="shared" si="1"/>
        <v>7.521540462230293</v>
      </c>
    </row>
    <row r="20" spans="1:7" ht="20.25" customHeight="1" thickBot="1" x14ac:dyDescent="0.3">
      <c r="A20" s="143" t="s">
        <v>54</v>
      </c>
      <c r="B20" s="158">
        <v>26435591.190000001</v>
      </c>
      <c r="C20" s="159">
        <v>32629301.390000001</v>
      </c>
      <c r="D20" s="92">
        <f t="shared" si="0"/>
        <v>81.017950320265811</v>
      </c>
      <c r="E20" s="157">
        <v>83542660.780000001</v>
      </c>
      <c r="F20" s="120">
        <v>37983853.130000003</v>
      </c>
      <c r="G20" s="92">
        <f t="shared" si="1"/>
        <v>219.94256478950319</v>
      </c>
    </row>
    <row r="21" spans="1:7" ht="21" customHeight="1" thickBot="1" x14ac:dyDescent="0.3">
      <c r="A21" s="40" t="s">
        <v>2</v>
      </c>
      <c r="B21" s="94">
        <f>SUM(B2:B20)</f>
        <v>173576367.90999994</v>
      </c>
      <c r="C21" s="94">
        <f>SUM(C2:C20)</f>
        <v>1294187279.8699999</v>
      </c>
      <c r="D21" s="93">
        <f>(B21/C21)*100</f>
        <v>13.411997676830477</v>
      </c>
      <c r="E21" s="94">
        <f>SUM(E4:E20)</f>
        <v>260059780.38999996</v>
      </c>
      <c r="F21" s="94">
        <f>SUM(F4:F20)</f>
        <v>1468589848.3900001</v>
      </c>
      <c r="G21" s="92">
        <f t="shared" si="1"/>
        <v>17.708128697410022</v>
      </c>
    </row>
    <row r="23" spans="1:7" x14ac:dyDescent="0.25">
      <c r="A23" s="185"/>
      <c r="B23" s="185"/>
      <c r="C23" s="185"/>
      <c r="D23" s="185"/>
      <c r="E23" s="33"/>
    </row>
    <row r="24" spans="1:7" x14ac:dyDescent="0.25">
      <c r="A24" s="185"/>
      <c r="B24" s="185"/>
      <c r="C24" s="185"/>
      <c r="D24" s="185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4" t="s">
        <v>61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6.5" thickBot="1" x14ac:dyDescent="0.3">
      <c r="A2" s="32"/>
      <c r="B2" s="186" t="s">
        <v>63</v>
      </c>
      <c r="C2" s="187"/>
      <c r="D2" s="188"/>
      <c r="E2" s="189" t="s">
        <v>64</v>
      </c>
      <c r="F2" s="190"/>
      <c r="G2" s="191"/>
    </row>
    <row r="3" spans="1:11" ht="15.75" x14ac:dyDescent="0.25">
      <c r="A3" s="37" t="s">
        <v>62</v>
      </c>
      <c r="B3" s="177" t="s">
        <v>164</v>
      </c>
      <c r="C3" s="177" t="s">
        <v>167</v>
      </c>
      <c r="D3" s="38" t="s">
        <v>65</v>
      </c>
      <c r="E3" s="177" t="s">
        <v>164</v>
      </c>
      <c r="F3" s="38" t="s">
        <v>169</v>
      </c>
      <c r="G3" s="38" t="s">
        <v>65</v>
      </c>
    </row>
    <row r="4" spans="1:11" ht="16.5" thickBot="1" x14ac:dyDescent="0.3">
      <c r="A4" s="39"/>
      <c r="B4" s="192"/>
      <c r="C4" s="192"/>
      <c r="D4" s="38" t="s">
        <v>66</v>
      </c>
      <c r="E4" s="192"/>
      <c r="F4" s="38">
        <v>2021</v>
      </c>
      <c r="G4" s="38" t="s">
        <v>66</v>
      </c>
    </row>
    <row r="5" spans="1:11" ht="21" customHeight="1" thickBot="1" x14ac:dyDescent="0.3">
      <c r="A5" s="89" t="s">
        <v>67</v>
      </c>
      <c r="B5" s="122">
        <v>10960</v>
      </c>
      <c r="C5" s="122">
        <v>13756</v>
      </c>
      <c r="D5" s="98">
        <f t="shared" ref="D5:D22" si="0">(C5-B5)/B5*100</f>
        <v>25.510948905109487</v>
      </c>
      <c r="E5" s="122">
        <v>23438</v>
      </c>
      <c r="F5" s="122">
        <v>20921</v>
      </c>
      <c r="G5" s="96">
        <f t="shared" ref="G5:G22" si="1">(F5-E5)/E5*100</f>
        <v>-10.73897090195409</v>
      </c>
    </row>
    <row r="6" spans="1:11" ht="21" customHeight="1" thickBot="1" x14ac:dyDescent="0.3">
      <c r="A6" s="89" t="s">
        <v>39</v>
      </c>
      <c r="B6" s="123">
        <v>1685</v>
      </c>
      <c r="C6" s="123">
        <v>1951</v>
      </c>
      <c r="D6" s="98">
        <f t="shared" si="0"/>
        <v>15.786350148367953</v>
      </c>
      <c r="E6" s="123">
        <v>6266</v>
      </c>
      <c r="F6" s="123">
        <v>6738</v>
      </c>
      <c r="G6" s="96">
        <f t="shared" si="1"/>
        <v>7.5327162464091924</v>
      </c>
    </row>
    <row r="7" spans="1:11" ht="21" customHeight="1" thickBot="1" x14ac:dyDescent="0.3">
      <c r="A7" s="89" t="s">
        <v>40</v>
      </c>
      <c r="B7" s="122">
        <v>301</v>
      </c>
      <c r="C7" s="122">
        <v>278</v>
      </c>
      <c r="D7" s="98">
        <f t="shared" si="0"/>
        <v>-7.6411960132890364</v>
      </c>
      <c r="E7" s="122">
        <v>2976</v>
      </c>
      <c r="F7" s="122">
        <v>4698</v>
      </c>
      <c r="G7" s="96">
        <f t="shared" si="1"/>
        <v>57.862903225806448</v>
      </c>
    </row>
    <row r="8" spans="1:11" ht="21" customHeight="1" thickBot="1" x14ac:dyDescent="0.3">
      <c r="A8" s="89" t="s">
        <v>41</v>
      </c>
      <c r="B8" s="124">
        <v>1919</v>
      </c>
      <c r="C8" s="124">
        <v>1859</v>
      </c>
      <c r="D8" s="98">
        <f t="shared" si="0"/>
        <v>-3.1266284523189163</v>
      </c>
      <c r="E8" s="124">
        <v>5704</v>
      </c>
      <c r="F8" s="124">
        <v>4895</v>
      </c>
      <c r="G8" s="96">
        <f t="shared" si="1"/>
        <v>-14.183029453015427</v>
      </c>
    </row>
    <row r="9" spans="1:11" ht="21" customHeight="1" thickBot="1" x14ac:dyDescent="0.3">
      <c r="A9" s="135" t="s">
        <v>42</v>
      </c>
      <c r="B9" s="123">
        <v>800</v>
      </c>
      <c r="C9" s="123">
        <v>824</v>
      </c>
      <c r="D9" s="98">
        <f t="shared" si="0"/>
        <v>3</v>
      </c>
      <c r="E9" s="123">
        <v>4152</v>
      </c>
      <c r="F9" s="123">
        <v>4136</v>
      </c>
      <c r="G9" s="96">
        <f t="shared" si="1"/>
        <v>-0.38535645472061658</v>
      </c>
    </row>
    <row r="10" spans="1:11" ht="21" customHeight="1" thickBot="1" x14ac:dyDescent="0.3">
      <c r="A10" s="135" t="s">
        <v>43</v>
      </c>
      <c r="B10" s="125">
        <v>765</v>
      </c>
      <c r="C10" s="125">
        <v>767</v>
      </c>
      <c r="D10" s="98">
        <f>(C10-B10)/B10*100</f>
        <v>0.26143790849673199</v>
      </c>
      <c r="E10" s="125">
        <v>6485</v>
      </c>
      <c r="F10" s="125">
        <v>7526</v>
      </c>
      <c r="G10" s="96">
        <f t="shared" si="1"/>
        <v>16.052428681572863</v>
      </c>
    </row>
    <row r="11" spans="1:11" ht="21" customHeight="1" thickBot="1" x14ac:dyDescent="0.3">
      <c r="A11" s="135" t="s">
        <v>44</v>
      </c>
      <c r="B11" s="125">
        <v>954</v>
      </c>
      <c r="C11" s="125">
        <v>1151</v>
      </c>
      <c r="D11" s="98">
        <f t="shared" si="0"/>
        <v>20.649895178197063</v>
      </c>
      <c r="E11" s="125">
        <v>3480</v>
      </c>
      <c r="F11" s="125">
        <v>3607</v>
      </c>
      <c r="G11" s="96">
        <f t="shared" si="1"/>
        <v>3.6494252873563218</v>
      </c>
    </row>
    <row r="12" spans="1:11" ht="21" customHeight="1" thickBot="1" x14ac:dyDescent="0.3">
      <c r="A12" s="135" t="s">
        <v>45</v>
      </c>
      <c r="B12" s="123">
        <v>174</v>
      </c>
      <c r="C12" s="123">
        <v>177</v>
      </c>
      <c r="D12" s="98">
        <f t="shared" si="0"/>
        <v>1.7241379310344827</v>
      </c>
      <c r="E12" s="123">
        <v>1568</v>
      </c>
      <c r="F12" s="123">
        <v>1859</v>
      </c>
      <c r="G12" s="96">
        <f t="shared" si="1"/>
        <v>18.558673469387756</v>
      </c>
    </row>
    <row r="13" spans="1:11" ht="21" customHeight="1" thickBot="1" x14ac:dyDescent="0.3">
      <c r="A13" s="135" t="s">
        <v>46</v>
      </c>
      <c r="B13" s="125">
        <v>404</v>
      </c>
      <c r="C13" s="125">
        <v>417</v>
      </c>
      <c r="D13" s="98">
        <f t="shared" si="0"/>
        <v>3.217821782178218</v>
      </c>
      <c r="E13" s="126">
        <v>2558</v>
      </c>
      <c r="F13" s="126">
        <v>2411</v>
      </c>
      <c r="G13" s="96">
        <f t="shared" si="1"/>
        <v>-5.746677091477717</v>
      </c>
    </row>
    <row r="14" spans="1:11" ht="21" customHeight="1" thickBot="1" x14ac:dyDescent="0.3">
      <c r="A14" s="135" t="s">
        <v>47</v>
      </c>
      <c r="B14" s="122">
        <v>1616</v>
      </c>
      <c r="C14" s="122">
        <v>1987</v>
      </c>
      <c r="D14" s="98">
        <f t="shared" si="0"/>
        <v>22.957920792079207</v>
      </c>
      <c r="E14" s="122">
        <v>5814</v>
      </c>
      <c r="F14" s="122">
        <v>6998</v>
      </c>
      <c r="G14" s="96">
        <f t="shared" si="1"/>
        <v>20.364637082903336</v>
      </c>
    </row>
    <row r="15" spans="1:11" ht="21" customHeight="1" thickBot="1" x14ac:dyDescent="0.3">
      <c r="A15" s="135" t="s">
        <v>48</v>
      </c>
      <c r="B15" s="123">
        <v>608</v>
      </c>
      <c r="C15" s="123">
        <v>619</v>
      </c>
      <c r="D15" s="98">
        <f t="shared" si="0"/>
        <v>1.8092105263157896</v>
      </c>
      <c r="E15" s="123">
        <v>3273</v>
      </c>
      <c r="F15" s="123">
        <v>3550</v>
      </c>
      <c r="G15" s="96">
        <f t="shared" si="1"/>
        <v>8.4631836235869233</v>
      </c>
    </row>
    <row r="16" spans="1:11" ht="21" customHeight="1" thickBot="1" x14ac:dyDescent="0.3">
      <c r="A16" s="135" t="s">
        <v>49</v>
      </c>
      <c r="B16" s="125">
        <v>510</v>
      </c>
      <c r="C16" s="125">
        <v>594</v>
      </c>
      <c r="D16" s="98">
        <f t="shared" si="0"/>
        <v>16.470588235294116</v>
      </c>
      <c r="E16" s="126">
        <v>6330</v>
      </c>
      <c r="F16" s="126">
        <v>5480</v>
      </c>
      <c r="G16" s="96">
        <f t="shared" si="1"/>
        <v>-13.428120063191153</v>
      </c>
    </row>
    <row r="17" spans="1:7" ht="21" customHeight="1" thickBot="1" x14ac:dyDescent="0.3">
      <c r="A17" s="135" t="s">
        <v>50</v>
      </c>
      <c r="B17" s="122">
        <v>308</v>
      </c>
      <c r="C17" s="122">
        <v>291</v>
      </c>
      <c r="D17" s="98">
        <f t="shared" si="0"/>
        <v>-5.5194805194805197</v>
      </c>
      <c r="E17" s="122">
        <v>2867</v>
      </c>
      <c r="F17" s="122">
        <v>2587</v>
      </c>
      <c r="G17" s="96">
        <f t="shared" si="1"/>
        <v>-9.7663062434600629</v>
      </c>
    </row>
    <row r="18" spans="1:7" ht="21" customHeight="1" thickBot="1" x14ac:dyDescent="0.3">
      <c r="A18" s="135" t="s">
        <v>51</v>
      </c>
      <c r="B18" s="122">
        <v>4767</v>
      </c>
      <c r="C18" s="122">
        <v>4602</v>
      </c>
      <c r="D18" s="98">
        <f t="shared" si="0"/>
        <v>-3.4612964128382635</v>
      </c>
      <c r="E18" s="122">
        <v>6498</v>
      </c>
      <c r="F18" s="122">
        <v>9153</v>
      </c>
      <c r="G18" s="96">
        <f t="shared" si="1"/>
        <v>40.858725761772853</v>
      </c>
    </row>
    <row r="19" spans="1:7" ht="21" customHeight="1" thickBot="1" x14ac:dyDescent="0.3">
      <c r="A19" s="89" t="s">
        <v>52</v>
      </c>
      <c r="B19" s="125">
        <v>1434</v>
      </c>
      <c r="C19" s="125">
        <v>1385</v>
      </c>
      <c r="D19" s="98">
        <f t="shared" si="0"/>
        <v>-3.4170153417015339</v>
      </c>
      <c r="E19" s="125">
        <v>1581</v>
      </c>
      <c r="F19" s="125">
        <v>1446</v>
      </c>
      <c r="G19" s="96">
        <f t="shared" si="1"/>
        <v>-8.5388994307400381</v>
      </c>
    </row>
    <row r="20" spans="1:7" ht="21" customHeight="1" thickBot="1" x14ac:dyDescent="0.3">
      <c r="A20" s="89" t="s">
        <v>53</v>
      </c>
      <c r="B20" s="126">
        <v>1429</v>
      </c>
      <c r="C20" s="126">
        <v>1579</v>
      </c>
      <c r="D20" s="98">
        <f t="shared" si="0"/>
        <v>10.496850944716584</v>
      </c>
      <c r="E20" s="126">
        <v>3467</v>
      </c>
      <c r="F20" s="126">
        <v>4008</v>
      </c>
      <c r="G20" s="96">
        <f t="shared" si="1"/>
        <v>15.604268820305739</v>
      </c>
    </row>
    <row r="21" spans="1:7" ht="21" customHeight="1" thickBot="1" x14ac:dyDescent="0.3">
      <c r="A21" s="89" t="s">
        <v>54</v>
      </c>
      <c r="B21" s="125">
        <v>915</v>
      </c>
      <c r="C21" s="125">
        <v>909</v>
      </c>
      <c r="D21" s="98">
        <f t="shared" si="0"/>
        <v>-0.65573770491803274</v>
      </c>
      <c r="E21" s="125">
        <v>9380</v>
      </c>
      <c r="F21" s="125">
        <v>13014</v>
      </c>
      <c r="G21" s="96">
        <f t="shared" si="1"/>
        <v>38.742004264392328</v>
      </c>
    </row>
    <row r="22" spans="1:7" ht="21" customHeight="1" thickBot="1" x14ac:dyDescent="0.3">
      <c r="A22" s="30" t="s">
        <v>2</v>
      </c>
      <c r="B22" s="154">
        <f>SUM(B5:B21)</f>
        <v>29549</v>
      </c>
      <c r="C22" s="155">
        <f>SUM(C5:C21)</f>
        <v>33146</v>
      </c>
      <c r="D22" s="99">
        <f t="shared" si="0"/>
        <v>12.173000778368134</v>
      </c>
      <c r="E22" s="155">
        <f>SUM(E5:E21)</f>
        <v>95837</v>
      </c>
      <c r="F22" s="155">
        <f>SUM(F5:F21)</f>
        <v>103027</v>
      </c>
      <c r="G22" s="100">
        <f t="shared" si="1"/>
        <v>7.5023216503020755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9" sqref="G9:K1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196" t="s">
        <v>156</v>
      </c>
      <c r="B1" s="196"/>
      <c r="C1" s="196"/>
      <c r="D1" s="196"/>
      <c r="E1" s="196"/>
      <c r="F1" s="196"/>
      <c r="G1" s="196"/>
      <c r="H1" s="196"/>
      <c r="I1" s="196"/>
    </row>
    <row r="2" spans="1:12" ht="16.5" thickBot="1" x14ac:dyDescent="0.3">
      <c r="A2" s="197" t="s">
        <v>68</v>
      </c>
      <c r="B2" s="199"/>
      <c r="C2" s="201" t="s">
        <v>69</v>
      </c>
      <c r="D2" s="202"/>
      <c r="E2" s="203"/>
      <c r="F2" s="74"/>
      <c r="G2" s="204" t="s">
        <v>70</v>
      </c>
      <c r="H2" s="202"/>
      <c r="I2" s="202"/>
      <c r="J2" s="202"/>
      <c r="K2" s="202"/>
      <c r="L2" s="205"/>
    </row>
    <row r="3" spans="1:12" ht="16.5" thickBot="1" x14ac:dyDescent="0.3">
      <c r="A3" s="198"/>
      <c r="B3" s="200"/>
      <c r="C3" s="197" t="s">
        <v>71</v>
      </c>
      <c r="D3" s="197" t="s">
        <v>72</v>
      </c>
      <c r="E3" s="69" t="s">
        <v>161</v>
      </c>
      <c r="F3" s="67"/>
      <c r="G3" s="71" t="s">
        <v>73</v>
      </c>
      <c r="H3" s="82" t="s">
        <v>74</v>
      </c>
      <c r="I3" s="82" t="s">
        <v>75</v>
      </c>
      <c r="J3" s="82" t="s">
        <v>76</v>
      </c>
      <c r="K3" s="82" t="s">
        <v>77</v>
      </c>
      <c r="L3" s="207" t="s">
        <v>2</v>
      </c>
    </row>
    <row r="4" spans="1:12" ht="15.75" x14ac:dyDescent="0.25">
      <c r="A4" s="198" t="s">
        <v>78</v>
      </c>
      <c r="B4" s="64" t="s">
        <v>79</v>
      </c>
      <c r="C4" s="198"/>
      <c r="D4" s="198"/>
      <c r="E4" s="70" t="s">
        <v>80</v>
      </c>
      <c r="F4" s="67"/>
      <c r="G4" s="72" t="s">
        <v>81</v>
      </c>
      <c r="H4" s="66" t="s">
        <v>82</v>
      </c>
      <c r="I4" s="66" t="s">
        <v>83</v>
      </c>
      <c r="J4" s="66" t="s">
        <v>84</v>
      </c>
      <c r="K4" s="66" t="s">
        <v>84</v>
      </c>
      <c r="L4" s="208"/>
    </row>
    <row r="5" spans="1:12" ht="16.5" thickBot="1" x14ac:dyDescent="0.3">
      <c r="A5" s="210"/>
      <c r="B5" s="85" t="s">
        <v>169</v>
      </c>
      <c r="C5" s="206"/>
      <c r="D5" s="206"/>
      <c r="E5" s="81" t="s">
        <v>66</v>
      </c>
      <c r="F5" s="67"/>
      <c r="G5" s="83" t="s">
        <v>85</v>
      </c>
      <c r="H5" s="84" t="s">
        <v>86</v>
      </c>
      <c r="I5" s="84" t="s">
        <v>87</v>
      </c>
      <c r="J5" s="84" t="s">
        <v>88</v>
      </c>
      <c r="K5" s="84" t="s">
        <v>89</v>
      </c>
      <c r="L5" s="209"/>
    </row>
    <row r="6" spans="1:12" ht="25.5" customHeight="1" thickBot="1" x14ac:dyDescent="0.3">
      <c r="A6" s="77" t="s">
        <v>162</v>
      </c>
      <c r="B6" s="79">
        <v>2020</v>
      </c>
      <c r="C6" s="119">
        <v>3391305.69</v>
      </c>
      <c r="D6" s="127">
        <v>3343272.23</v>
      </c>
      <c r="E6" s="101"/>
      <c r="F6" s="68"/>
      <c r="G6" s="119">
        <v>2947457.22</v>
      </c>
      <c r="H6" s="119">
        <v>1063996.44</v>
      </c>
      <c r="I6" s="119">
        <v>228563.11</v>
      </c>
      <c r="J6" s="119">
        <v>33886.07</v>
      </c>
      <c r="K6" s="128">
        <v>1000</v>
      </c>
      <c r="L6" s="107">
        <f>SUM(G6:K6)</f>
        <v>4274902.8400000008</v>
      </c>
    </row>
    <row r="7" spans="1:12" ht="26.25" customHeight="1" thickBot="1" x14ac:dyDescent="0.3">
      <c r="A7" s="77" t="s">
        <v>93</v>
      </c>
      <c r="B7" s="75">
        <v>2021</v>
      </c>
      <c r="C7" s="119">
        <v>5033656.63</v>
      </c>
      <c r="D7" s="127">
        <v>4985239.49</v>
      </c>
      <c r="E7" s="101">
        <f>(D7/C7)*100</f>
        <v>99.038131848099468</v>
      </c>
      <c r="F7" s="68"/>
      <c r="G7" s="119">
        <v>4793965.1500000004</v>
      </c>
      <c r="H7" s="119">
        <v>2050500.37</v>
      </c>
      <c r="I7" s="119">
        <v>393375.02</v>
      </c>
      <c r="J7" s="119">
        <v>64862.080000000002</v>
      </c>
      <c r="K7" s="128">
        <v>1000</v>
      </c>
      <c r="L7" s="108">
        <f>SUM(G7:K7)</f>
        <v>7303702.620000001</v>
      </c>
    </row>
    <row r="8" spans="1:12" ht="35.25" customHeight="1" thickBot="1" x14ac:dyDescent="0.3">
      <c r="A8" s="78" t="s">
        <v>90</v>
      </c>
      <c r="B8" s="80" t="s">
        <v>91</v>
      </c>
      <c r="C8" s="102"/>
      <c r="D8" s="103"/>
      <c r="E8" s="101"/>
      <c r="F8" s="68"/>
      <c r="G8" s="102"/>
      <c r="H8" s="102"/>
      <c r="I8" s="102"/>
      <c r="J8" s="102"/>
      <c r="K8" s="103"/>
      <c r="L8" s="108"/>
    </row>
    <row r="9" spans="1:12" ht="25.5" customHeight="1" thickBot="1" x14ac:dyDescent="0.3">
      <c r="A9" s="77" t="s">
        <v>92</v>
      </c>
      <c r="B9" s="79">
        <v>2020</v>
      </c>
      <c r="C9" s="119">
        <v>4916492.93</v>
      </c>
      <c r="D9" s="129">
        <v>4966868.28</v>
      </c>
      <c r="E9" s="101">
        <f>(D9/C9)*100</f>
        <v>101.02461959606643</v>
      </c>
      <c r="F9" s="68"/>
      <c r="G9" s="119">
        <v>3302259.32</v>
      </c>
      <c r="H9" s="119">
        <v>1511945.14</v>
      </c>
      <c r="I9" s="119">
        <v>1207654.04</v>
      </c>
      <c r="J9" s="119">
        <v>65204.11</v>
      </c>
      <c r="K9" s="128">
        <v>35.14</v>
      </c>
      <c r="L9" s="109">
        <f>SUM(G9:K9)</f>
        <v>6087097.75</v>
      </c>
    </row>
    <row r="10" spans="1:12" ht="27" customHeight="1" thickBot="1" x14ac:dyDescent="0.3">
      <c r="A10" s="77" t="s">
        <v>93</v>
      </c>
      <c r="B10" s="75">
        <v>2021</v>
      </c>
      <c r="C10" s="119">
        <v>8601840.5500000007</v>
      </c>
      <c r="D10" s="127">
        <v>8722354.8599999994</v>
      </c>
      <c r="E10" s="101">
        <f>(D10/C10)*100</f>
        <v>101.40102934133088</v>
      </c>
      <c r="F10" s="68"/>
      <c r="G10" s="119">
        <v>8781911.1600000001</v>
      </c>
      <c r="H10" s="119">
        <v>2123318.2000000002</v>
      </c>
      <c r="I10" s="119">
        <v>1982319.13</v>
      </c>
      <c r="J10" s="119">
        <v>97661.88</v>
      </c>
      <c r="K10" s="128">
        <v>1000.01</v>
      </c>
      <c r="L10" s="107">
        <f>SUM(G10:K10)</f>
        <v>12986210.379999999</v>
      </c>
    </row>
    <row r="11" spans="1:12" ht="39" customHeight="1" thickBot="1" x14ac:dyDescent="0.3">
      <c r="A11" s="78" t="s">
        <v>90</v>
      </c>
      <c r="B11" s="76" t="s">
        <v>91</v>
      </c>
      <c r="C11" s="104">
        <f>((C10-C9)/C9)*100</f>
        <v>74.958871546673848</v>
      </c>
      <c r="D11" s="105">
        <f>((D10-D9)/D9)*100</f>
        <v>75.610754469212509</v>
      </c>
      <c r="E11" s="101"/>
      <c r="F11" s="68"/>
      <c r="G11" s="104">
        <f t="shared" ref="G11:L11" si="0">((G10-G9)/G9)*100</f>
        <v>165.93644862511889</v>
      </c>
      <c r="H11" s="104">
        <f t="shared" si="0"/>
        <v>40.436193339660484</v>
      </c>
      <c r="I11" s="104">
        <f t="shared" si="0"/>
        <v>64.146275699951275</v>
      </c>
      <c r="J11" s="104">
        <f t="shared" si="0"/>
        <v>49.778717936645414</v>
      </c>
      <c r="K11" s="105">
        <f t="shared" si="0"/>
        <v>2745.7882754695502</v>
      </c>
      <c r="L11" s="107">
        <f t="shared" si="0"/>
        <v>113.33993494683077</v>
      </c>
    </row>
    <row r="12" spans="1:12" ht="33" customHeight="1" thickBot="1" x14ac:dyDescent="0.3">
      <c r="A12" s="193" t="s">
        <v>2</v>
      </c>
      <c r="B12" s="75">
        <v>2020</v>
      </c>
      <c r="C12" s="151">
        <f>(C6+C9)</f>
        <v>8307798.6199999992</v>
      </c>
      <c r="D12" s="132">
        <f>(D6+D9)</f>
        <v>8310140.5099999998</v>
      </c>
      <c r="E12" s="101">
        <f>(D12/C12)*100</f>
        <v>100.02818905593548</v>
      </c>
      <c r="F12" s="86"/>
      <c r="G12" s="131">
        <f t="shared" ref="G12:K13" si="1">(G6+G9)</f>
        <v>6249716.54</v>
      </c>
      <c r="H12" s="151">
        <f t="shared" si="1"/>
        <v>2575941.58</v>
      </c>
      <c r="I12" s="131">
        <f t="shared" si="1"/>
        <v>1436217.15</v>
      </c>
      <c r="J12" s="131">
        <f t="shared" si="1"/>
        <v>99090.18</v>
      </c>
      <c r="K12" s="132">
        <f t="shared" si="1"/>
        <v>1035.1400000000001</v>
      </c>
      <c r="L12" s="107">
        <f t="shared" ref="L12:L13" si="2">(L6+L9)</f>
        <v>10362000.59</v>
      </c>
    </row>
    <row r="13" spans="1:12" ht="30.75" customHeight="1" thickBot="1" x14ac:dyDescent="0.3">
      <c r="A13" s="194"/>
      <c r="B13" s="75">
        <v>2021</v>
      </c>
      <c r="C13" s="133">
        <f>(C7+C10)</f>
        <v>13635497.18</v>
      </c>
      <c r="D13" s="134">
        <f>(D7+D10)</f>
        <v>13707594.35</v>
      </c>
      <c r="E13" s="106">
        <f>(D13/C13)*100</f>
        <v>100.52874617660257</v>
      </c>
      <c r="F13" s="86"/>
      <c r="G13" s="133">
        <f t="shared" si="1"/>
        <v>13575876.310000001</v>
      </c>
      <c r="H13" s="152">
        <f t="shared" si="1"/>
        <v>4173818.5700000003</v>
      </c>
      <c r="I13" s="133">
        <f t="shared" si="1"/>
        <v>2375694.15</v>
      </c>
      <c r="J13" s="133">
        <f t="shared" si="1"/>
        <v>162523.96000000002</v>
      </c>
      <c r="K13" s="134">
        <f t="shared" si="1"/>
        <v>2000.01</v>
      </c>
      <c r="L13" s="153">
        <f t="shared" si="2"/>
        <v>20289913</v>
      </c>
    </row>
    <row r="14" spans="1:12" ht="43.5" customHeight="1" thickBot="1" x14ac:dyDescent="0.3">
      <c r="A14" s="195"/>
      <c r="B14" s="76" t="s">
        <v>91</v>
      </c>
      <c r="C14" s="110">
        <f>((C13-C12)/C12)*100</f>
        <v>64.128884241057847</v>
      </c>
      <c r="D14" s="111">
        <f>((D13-D12)/D12)*100</f>
        <v>64.950211533787893</v>
      </c>
      <c r="E14" s="111">
        <f>((E13-E12)/E12)*100</f>
        <v>0.50041605810455303</v>
      </c>
      <c r="F14" s="73"/>
      <c r="G14" s="110">
        <f t="shared" ref="G14:L14" si="3">((G13-G12)/G12)*100</f>
        <v>117.22387284463944</v>
      </c>
      <c r="H14" s="110">
        <f t="shared" si="3"/>
        <v>62.030793027534429</v>
      </c>
      <c r="I14" s="110">
        <f t="shared" si="3"/>
        <v>65.413297703623712</v>
      </c>
      <c r="J14" s="110">
        <f t="shared" si="3"/>
        <v>64.016212302773127</v>
      </c>
      <c r="K14" s="110">
        <f t="shared" si="3"/>
        <v>93.211546264273409</v>
      </c>
      <c r="L14" s="112">
        <f t="shared" si="3"/>
        <v>95.810768623011626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1" t="s">
        <v>114</v>
      </c>
      <c r="B1" s="211"/>
      <c r="C1" s="211"/>
      <c r="D1" s="211"/>
      <c r="E1" s="211"/>
      <c r="F1" s="211"/>
      <c r="G1" s="211"/>
      <c r="H1" s="211"/>
    </row>
    <row r="2" spans="1:8" ht="15.75" thickBot="1" x14ac:dyDescent="0.3">
      <c r="A2" s="212"/>
      <c r="B2" s="213"/>
      <c r="C2" s="213"/>
      <c r="D2" s="213"/>
      <c r="E2" s="214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5">
        <v>230</v>
      </c>
      <c r="C28" s="216"/>
      <c r="D28" s="216"/>
      <c r="E28" s="217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workbookViewId="0">
      <selection activeCell="C18" sqref="C18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4" t="s">
        <v>159</v>
      </c>
      <c r="B2" s="174"/>
      <c r="C2" s="174"/>
      <c r="D2" s="174"/>
      <c r="E2" s="174"/>
      <c r="F2" s="174"/>
      <c r="G2" s="174"/>
      <c r="H2" s="174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219" t="s">
        <v>94</v>
      </c>
      <c r="B4" s="221" t="s">
        <v>95</v>
      </c>
      <c r="C4" s="222"/>
      <c r="D4" s="221" t="s">
        <v>96</v>
      </c>
      <c r="E4" s="223"/>
    </row>
    <row r="5" spans="1:10" ht="16.5" thickBot="1" x14ac:dyDescent="0.3">
      <c r="A5" s="220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6</v>
      </c>
      <c r="C6" s="10">
        <v>1</v>
      </c>
      <c r="D6" s="10">
        <v>2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0">
        <v>2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0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2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1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7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9</v>
      </c>
      <c r="C18" s="10">
        <v>61</v>
      </c>
      <c r="D18" s="10">
        <v>9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21</v>
      </c>
      <c r="C20" s="10">
        <v>24</v>
      </c>
      <c r="D20" s="10">
        <v>3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61" t="s">
        <v>104</v>
      </c>
      <c r="B23" s="162">
        <v>3</v>
      </c>
      <c r="C23" s="162">
        <v>1</v>
      </c>
      <c r="D23" s="162">
        <v>1</v>
      </c>
      <c r="E23" s="162"/>
      <c r="G23" s="20"/>
      <c r="H23" s="16"/>
      <c r="J23" s="16"/>
    </row>
    <row r="24" spans="1:20" ht="18" customHeight="1" thickBot="1" x14ac:dyDescent="0.3">
      <c r="A24" s="163" t="s">
        <v>103</v>
      </c>
      <c r="B24" s="164">
        <v>1</v>
      </c>
      <c r="C24" s="164">
        <v>1</v>
      </c>
      <c r="D24" s="164">
        <v>1</v>
      </c>
      <c r="E24" s="165"/>
      <c r="G24" s="20"/>
      <c r="H24" s="16"/>
      <c r="J24" s="16"/>
    </row>
    <row r="25" spans="1:20" ht="18" customHeight="1" thickBot="1" x14ac:dyDescent="0.3">
      <c r="A25" s="163" t="s">
        <v>163</v>
      </c>
      <c r="B25" s="164">
        <v>3</v>
      </c>
      <c r="C25" s="164">
        <v>1</v>
      </c>
      <c r="D25" s="164">
        <v>3</v>
      </c>
      <c r="E25" s="165"/>
      <c r="G25" s="20"/>
      <c r="H25" s="16"/>
      <c r="J25" s="16"/>
    </row>
    <row r="26" spans="1:20" ht="18" customHeight="1" thickBot="1" x14ac:dyDescent="0.3">
      <c r="A26" s="11" t="s">
        <v>160</v>
      </c>
      <c r="B26" s="160"/>
      <c r="C26" s="160"/>
      <c r="D26" s="160">
        <v>2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24" t="s">
        <v>150</v>
      </c>
      <c r="B28" s="224"/>
      <c r="C28" s="12"/>
      <c r="D28" s="12"/>
      <c r="E28" s="31">
        <f>SUM(B6:B26)</f>
        <v>86</v>
      </c>
    </row>
    <row r="29" spans="1:20" x14ac:dyDescent="0.25">
      <c r="A29" s="218" t="s">
        <v>110</v>
      </c>
      <c r="B29" s="218"/>
      <c r="C29" s="12"/>
      <c r="D29" s="12"/>
      <c r="E29" s="31">
        <f>SUM(D6:D26)</f>
        <v>50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136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109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245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Yyuksel Soykan</cp:lastModifiedBy>
  <cp:lastPrinted>2021-05-31T09:40:58Z</cp:lastPrinted>
  <dcterms:created xsi:type="dcterms:W3CDTF">2015-02-24T08:27:46Z</dcterms:created>
  <dcterms:modified xsi:type="dcterms:W3CDTF">2021-07-05T11:56:31Z</dcterms:modified>
</cp:coreProperties>
</file>