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yuksel.soykan\Desktop\yıldız\YILDIZ2021\YILDIZ MASAÜSTÜ\YAZIŞMALAR\faaliyet raporları\"/>
    </mc:Choice>
  </mc:AlternateContent>
  <bookViews>
    <workbookView xWindow="0" yWindow="0" windowWidth="20400" windowHeight="7635" tabRatio="822"/>
  </bookViews>
  <sheets>
    <sheet name="MUHAKEMAT" sheetId="1" r:id="rId1"/>
    <sheet name="MUHASEBE 1" sheetId="2" r:id="rId2"/>
    <sheet name="MUHASEBE 2" sheetId="3" r:id="rId3"/>
    <sheet name="MUHASEBE 3" sheetId="4" r:id="rId4"/>
    <sheet name="MUHASEBE 4" sheetId="5" r:id="rId5"/>
    <sheet name="MUHASEBE 5" sheetId="6" r:id="rId6"/>
    <sheet name="PERSONEL 2" sheetId="11" state="hidden" r:id="rId7"/>
    <sheet name="PERSONEL" sheetId="13" r:id="rId8"/>
    <sheet name="Sayfa1" sheetId="14" r:id="rId9"/>
  </sheets>
  <calcPr calcId="162913"/>
</workbook>
</file>

<file path=xl/calcChain.xml><?xml version="1.0" encoding="utf-8"?>
<calcChain xmlns="http://schemas.openxmlformats.org/spreadsheetml/2006/main">
  <c r="K4" i="1" l="1"/>
  <c r="K3" i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C9" i="2"/>
  <c r="E21" i="4"/>
  <c r="G13" i="4"/>
  <c r="H4" i="1"/>
  <c r="H3" i="1"/>
  <c r="K13" i="6"/>
  <c r="J13" i="6"/>
  <c r="I13" i="6"/>
  <c r="H13" i="6"/>
  <c r="G13" i="6"/>
  <c r="K12" i="6"/>
  <c r="J12" i="6"/>
  <c r="I12" i="6"/>
  <c r="H12" i="6"/>
  <c r="G12" i="6"/>
  <c r="C19" i="1"/>
  <c r="D19" i="1"/>
  <c r="E19" i="1"/>
  <c r="F19" i="1"/>
  <c r="G19" i="1"/>
  <c r="H19" i="1"/>
  <c r="I19" i="1"/>
  <c r="J19" i="1"/>
  <c r="K19" i="1"/>
  <c r="L19" i="1"/>
  <c r="M19" i="1"/>
  <c r="N19" i="1"/>
  <c r="B19" i="1"/>
  <c r="K14" i="6" l="1"/>
  <c r="B9" i="2"/>
  <c r="D13" i="6" l="1"/>
  <c r="C13" i="6"/>
  <c r="D12" i="6"/>
  <c r="C12" i="6"/>
  <c r="I8" i="2"/>
  <c r="I9" i="2"/>
  <c r="I7" i="2"/>
  <c r="D8" i="2"/>
  <c r="D7" i="2"/>
  <c r="D6" i="2"/>
  <c r="O18" i="1"/>
  <c r="O17" i="1"/>
  <c r="O16" i="1"/>
  <c r="O15" i="1"/>
  <c r="O14" i="1"/>
  <c r="O13" i="1"/>
  <c r="O12" i="1"/>
  <c r="O11" i="1"/>
  <c r="O10" i="1"/>
  <c r="O9" i="1"/>
  <c r="D9" i="2" l="1"/>
  <c r="O19" i="1"/>
  <c r="K11" i="6"/>
  <c r="J11" i="6"/>
  <c r="I11" i="6"/>
  <c r="H11" i="6"/>
  <c r="G11" i="6"/>
  <c r="L10" i="6"/>
  <c r="L9" i="6"/>
  <c r="L7" i="6"/>
  <c r="L6" i="6"/>
  <c r="D11" i="6"/>
  <c r="C11" i="6"/>
  <c r="E10" i="6"/>
  <c r="E9" i="6"/>
  <c r="E7" i="6"/>
  <c r="F22" i="5"/>
  <c r="E22" i="5"/>
  <c r="C22" i="5"/>
  <c r="B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G6" i="5"/>
  <c r="D6" i="5"/>
  <c r="G5" i="5"/>
  <c r="D5" i="5"/>
  <c r="G6" i="4"/>
  <c r="G7" i="4"/>
  <c r="G8" i="4"/>
  <c r="G9" i="4"/>
  <c r="G10" i="4"/>
  <c r="G11" i="4"/>
  <c r="G12" i="4"/>
  <c r="G14" i="4"/>
  <c r="G15" i="4"/>
  <c r="G16" i="4"/>
  <c r="G17" i="4"/>
  <c r="G18" i="4"/>
  <c r="G19" i="4"/>
  <c r="G20" i="4"/>
  <c r="F21" i="4"/>
  <c r="C21" i="4"/>
  <c r="B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G5" i="4"/>
  <c r="D5" i="4"/>
  <c r="G4" i="4"/>
  <c r="D4" i="4"/>
  <c r="C23" i="3"/>
  <c r="B23" i="3"/>
  <c r="L13" i="6" l="1"/>
  <c r="I14" i="6"/>
  <c r="E12" i="6"/>
  <c r="J14" i="6"/>
  <c r="D21" i="4"/>
  <c r="L12" i="6"/>
  <c r="L11" i="6"/>
  <c r="H14" i="6"/>
  <c r="G14" i="6"/>
  <c r="C14" i="6"/>
  <c r="E13" i="6"/>
  <c r="G22" i="5"/>
  <c r="D22" i="5"/>
  <c r="G21" i="4"/>
  <c r="D23" i="3"/>
  <c r="D14" i="6"/>
  <c r="E14" i="6" l="1"/>
  <c r="L14" i="6"/>
  <c r="E31" i="13" l="1"/>
  <c r="E29" i="13"/>
  <c r="E28" i="13"/>
  <c r="E30" i="13" l="1"/>
  <c r="E32" i="13" s="1"/>
</calcChain>
</file>

<file path=xl/sharedStrings.xml><?xml version="1.0" encoding="utf-8"?>
<sst xmlns="http://schemas.openxmlformats.org/spreadsheetml/2006/main" count="265" uniqueCount="171">
  <si>
    <t>DAVACI</t>
  </si>
  <si>
    <t>DAVALI</t>
  </si>
  <si>
    <t>TOPLAM</t>
  </si>
  <si>
    <t>HAZİNE LEHİNE</t>
  </si>
  <si>
    <t>HAZİNE ALEYHİNE</t>
  </si>
  <si>
    <t>Merkez ve İlçe Birimleri</t>
  </si>
  <si>
    <t>İLÇELER</t>
  </si>
  <si>
    <t>ASLİYE HUKUK</t>
  </si>
  <si>
    <t>SULH HUKUK</t>
  </si>
  <si>
    <t>KADASTRO</t>
  </si>
  <si>
    <t>AĞIR CEZA</t>
  </si>
  <si>
    <t>ASLİYE CEZA</t>
  </si>
  <si>
    <t>SULH CEZA</t>
  </si>
  <si>
    <t>VERGİ</t>
  </si>
  <si>
    <t>İDARE</t>
  </si>
  <si>
    <t>İCRA MÜD.</t>
  </si>
  <si>
    <t>MERKEZ</t>
  </si>
  <si>
    <t>AKYAZI</t>
  </si>
  <si>
    <t>FERİZLİ</t>
  </si>
  <si>
    <t>GEYVE</t>
  </si>
  <si>
    <t>HENDEK</t>
  </si>
  <si>
    <t>KARASU</t>
  </si>
  <si>
    <t>KAYNARCA</t>
  </si>
  <si>
    <t>KOCAALİ</t>
  </si>
  <si>
    <t>PAMUKOVA</t>
  </si>
  <si>
    <t>SAPANCA</t>
  </si>
  <si>
    <t xml:space="preserve"> </t>
  </si>
  <si>
    <t>BÜTÇE GİDERLERİNİN TÜRLERİNE GÖRE DAĞILIMI</t>
  </si>
  <si>
    <t>BÜTÇE GİDERLERİ</t>
  </si>
  <si>
    <t>HARCAMA TÜRÜ</t>
  </si>
  <si>
    <t>ORAN (%)</t>
  </si>
  <si>
    <t>CARİ HARCAMALAR</t>
  </si>
  <si>
    <t>YATIRIM HARCAMALARI</t>
  </si>
  <si>
    <t xml:space="preserve">TRANSFER HARCAMALARI </t>
  </si>
  <si>
    <t>TOPLAM HARCAMALAR</t>
  </si>
  <si>
    <t>Elektrik Giderleri</t>
  </si>
  <si>
    <t>Yakacak Giderleri</t>
  </si>
  <si>
    <t xml:space="preserve">Ulaştırma Giderleri </t>
  </si>
  <si>
    <t>MUHASEBE BİRİMİ ADI</t>
  </si>
  <si>
    <t>Akyazı Malmüdürlüğü</t>
  </si>
  <si>
    <t>Karapürçek Malmüdürlüğü</t>
  </si>
  <si>
    <t>Hendek Malmüdürlüğü</t>
  </si>
  <si>
    <t>Sapanca Malmüdürlüğü</t>
  </si>
  <si>
    <t>Pamukova Malmüdürlüğü</t>
  </si>
  <si>
    <t>Geyve Malmüdürlüğü</t>
  </si>
  <si>
    <t>Taraklı Malmüdürlüğü</t>
  </si>
  <si>
    <t>Kocaali Malmüdürlüğü</t>
  </si>
  <si>
    <t>Karasu Malmüdürlüğü</t>
  </si>
  <si>
    <t>Kaynarca Malmüdürlüğü</t>
  </si>
  <si>
    <t xml:space="preserve">Ferizli Malmüdürlüğü </t>
  </si>
  <si>
    <t>Söğütlü Malmüdürlüğü</t>
  </si>
  <si>
    <t>Adapazarı Malmüdürlüğü</t>
  </si>
  <si>
    <t>Erenler Malmüdürlüğü</t>
  </si>
  <si>
    <t>Serdivan Malmüdürlüğü</t>
  </si>
  <si>
    <t>Arifiye Malmüdürlüğü</t>
  </si>
  <si>
    <t>Muhasebe Müdürlüğü</t>
  </si>
  <si>
    <t>MUHASEBE BİRİMİ  ADI</t>
  </si>
  <si>
    <t>BÜTÇE GELİRLERİ</t>
  </si>
  <si>
    <t>GELİRLERİN GİDERLERİ KARŞILAMA ORANI (%)</t>
  </si>
  <si>
    <t>Deft.Muhasebe Müd.</t>
  </si>
  <si>
    <t>Karapürçek Malmüd.</t>
  </si>
  <si>
    <t>MAAŞ ÖDENEN PERSONEL VE YEVMİYE SAYILARI</t>
  </si>
  <si>
    <t>MUHASEBE BİRİMİNİN ADI</t>
  </si>
  <si>
    <t>MAAŞ ÖDENEN PERSONEL SAYISI</t>
  </si>
  <si>
    <t>YEVMİYE SAYISI</t>
  </si>
  <si>
    <t>ORAN</t>
  </si>
  <si>
    <t>(%)</t>
  </si>
  <si>
    <t>Deft. Muhasebe Müdürlüğü</t>
  </si>
  <si>
    <t>Saymanlık</t>
  </si>
  <si>
    <t>GELİR</t>
  </si>
  <si>
    <t>GİDER</t>
  </si>
  <si>
    <t>Tahakkuk</t>
  </si>
  <si>
    <t>Tahsilat</t>
  </si>
  <si>
    <t xml:space="preserve">Mal ve </t>
  </si>
  <si>
    <t>Ödenen</t>
  </si>
  <si>
    <t>Personele</t>
  </si>
  <si>
    <t>Hazineye</t>
  </si>
  <si>
    <t>Sermayeye</t>
  </si>
  <si>
    <t>Adı</t>
  </si>
  <si>
    <t>Dönem</t>
  </si>
  <si>
    <t xml:space="preserve">Oranı   </t>
  </si>
  <si>
    <t>Hizmet</t>
  </si>
  <si>
    <t>Vergi ve Fon</t>
  </si>
  <si>
    <t>Ödenen Döner</t>
  </si>
  <si>
    <t>Aktarılan</t>
  </si>
  <si>
    <t>Alımları</t>
  </si>
  <si>
    <t>Payları</t>
  </si>
  <si>
    <t>Serm.Payları</t>
  </si>
  <si>
    <t>Miktar</t>
  </si>
  <si>
    <t>Tutar</t>
  </si>
  <si>
    <t>Serm.Saym.</t>
  </si>
  <si>
    <t>Artış Or.</t>
  </si>
  <si>
    <t>Sakarya</t>
  </si>
  <si>
    <t>Üniv. Dön.</t>
  </si>
  <si>
    <t>BİRİMLER</t>
  </si>
  <si>
    <t>VALİLİK ATAMALI</t>
  </si>
  <si>
    <t>BAKANLIK ATAMALI</t>
  </si>
  <si>
    <t>DOLU</t>
  </si>
  <si>
    <t>BOŞ</t>
  </si>
  <si>
    <t>MUHAKEMAT</t>
  </si>
  <si>
    <t>MUHASEBE</t>
  </si>
  <si>
    <t>MİLLİ EMLAK</t>
  </si>
  <si>
    <t>PERSONEL</t>
  </si>
  <si>
    <t>TARAKLI</t>
  </si>
  <si>
    <t>SÖĞÜTLÜ</t>
  </si>
  <si>
    <t>KARAPÜRÇEK</t>
  </si>
  <si>
    <t>ADAPAZARI</t>
  </si>
  <si>
    <t>ARİFİYE</t>
  </si>
  <si>
    <t>ERENLER</t>
  </si>
  <si>
    <t>SERDİVAN</t>
  </si>
  <si>
    <t>DOLU BAKANLIK ATAMALI</t>
  </si>
  <si>
    <t>TOPLAM DOLU KADRO</t>
  </si>
  <si>
    <t>TOPLAM BOŞ KADRO</t>
  </si>
  <si>
    <t xml:space="preserve">TAHSİSLİ KADRO </t>
  </si>
  <si>
    <t>UNVAN BAZINDA PERSONEL DURUMU</t>
  </si>
  <si>
    <t>UNVANLAR</t>
  </si>
  <si>
    <t xml:space="preserve">PERSONEL </t>
  </si>
  <si>
    <t>DEFTERDAR</t>
  </si>
  <si>
    <t> 1</t>
  </si>
  <si>
    <t>DEFTERDAR YARIMCISI</t>
  </si>
  <si>
    <t>MÜDÜR</t>
  </si>
  <si>
    <t> 13</t>
  </si>
  <si>
    <t>MÜDÜR YARDIMCISI</t>
  </si>
  <si>
    <t> 3</t>
  </si>
  <si>
    <t> 9</t>
  </si>
  <si>
    <t>MÜŞ.HAZİNE AVUKATI</t>
  </si>
  <si>
    <t>HAZİNE AVUKATI</t>
  </si>
  <si>
    <t> 6</t>
  </si>
  <si>
    <t>DEFTERDARLIK UZMANI (DY)</t>
  </si>
  <si>
    <t>DEFTERDARLIK UZMANI</t>
  </si>
  <si>
    <t> 5</t>
  </si>
  <si>
    <t>DEFT.UZMAN YARDIMCISI</t>
  </si>
  <si>
    <t>MÜHENDİS</t>
  </si>
  <si>
    <t>ARAŞTIRMACI</t>
  </si>
  <si>
    <t>ŞEF</t>
  </si>
  <si>
    <t> 4</t>
  </si>
  <si>
    <t> 7</t>
  </si>
  <si>
    <t>V.H.K.İ</t>
  </si>
  <si>
    <t> 65</t>
  </si>
  <si>
    <t>MEMUR</t>
  </si>
  <si>
    <t>PROGRAMCI</t>
  </si>
  <si>
    <t>TEKNİSYEN</t>
  </si>
  <si>
    <t>VEZNEDAR</t>
  </si>
  <si>
    <t>ŞOFÖR</t>
  </si>
  <si>
    <t>HİZMETLİ</t>
  </si>
  <si>
    <t>BEKÇİ</t>
  </si>
  <si>
    <t>KALORİFERCİ</t>
  </si>
  <si>
    <t>SÖZLEŞMELİ PERSONEL</t>
  </si>
  <si>
    <t>GENEL TOPLAM</t>
  </si>
  <si>
    <t>Ferizli Malmüdürlüğü</t>
  </si>
  <si>
    <t>DOLU VALİLİK ATAMALI</t>
  </si>
  <si>
    <t>ÇOCUK MAH.</t>
  </si>
  <si>
    <t>İCRA MAHK.</t>
  </si>
  <si>
    <t>AİLE
 MAHK.</t>
  </si>
  <si>
    <t>İŞ MAHK.</t>
  </si>
  <si>
    <t xml:space="preserve">                             CARİ HARCAMALAR</t>
  </si>
  <si>
    <t xml:space="preserve">                                         DÖNER SERMAYE İŞLEMLERİ</t>
  </si>
  <si>
    <t xml:space="preserve">                                                                HAZİNE DAVALARI  VE SONUÇLANAN DAVA VE İCRA SAYISI</t>
  </si>
  <si>
    <t xml:space="preserve">          BÜTÇE GİDERLERİNİN BİRİMLERE GÖRE DAĞILIMI</t>
  </si>
  <si>
    <t xml:space="preserve">                    DOLU BOŞ KADRO DURUMU</t>
  </si>
  <si>
    <t>UZMNLK KOOR.</t>
  </si>
  <si>
    <t>Tahs./Tah.</t>
  </si>
  <si>
    <t>Sakarya Uy.Bil.</t>
  </si>
  <si>
    <t>SAU ÜNİ DSS</t>
  </si>
  <si>
    <t>OCAK 2020</t>
  </si>
  <si>
    <t>OCAK  2021</t>
  </si>
  <si>
    <t xml:space="preserve">MERKEZ VE BAĞLI İLÇELERDE HAZİNE İLE İLGİLİ DAVALARIN MAHKEMELERE GÖRE DAĞILIMI (OCAK 2021 )
</t>
  </si>
  <si>
    <t>OCAK 2021</t>
  </si>
  <si>
    <t>GELİRLERİN GİDERLERİ KARŞILAMA VE İL TOPLAM GELİRİ İÇİNDEKİ ORANI (OCAK 2020- OCAK 2021)</t>
  </si>
  <si>
    <t>OCAK</t>
  </si>
  <si>
    <t xml:space="preserve">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</si>
</sst>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41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2060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2060"/>
      <name val="Calibri"/>
      <family val="2"/>
      <charset val="162"/>
    </font>
    <font>
      <b/>
      <sz val="11"/>
      <color rgb="FF7030A0"/>
      <name val="Calibri"/>
      <family val="2"/>
      <charset val="16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Calibri"/>
      <family val="2"/>
      <charset val="162"/>
    </font>
    <font>
      <b/>
      <sz val="12"/>
      <color rgb="FF000080"/>
      <name val="Times New Roman"/>
      <family val="1"/>
      <charset val="162"/>
    </font>
    <font>
      <sz val="12"/>
      <color rgb="FF002060"/>
      <name val="Times New Roman"/>
      <family val="1"/>
      <charset val="162"/>
    </font>
    <font>
      <b/>
      <sz val="12"/>
      <color rgb="FF7030A0"/>
      <name val="Times New Roman"/>
      <family val="1"/>
      <charset val="162"/>
    </font>
    <font>
      <sz val="12"/>
      <name val="Times New Roman"/>
      <family val="1"/>
    </font>
    <font>
      <sz val="12"/>
      <color rgb="FF7030A0"/>
      <name val="Times New Roman"/>
      <family val="1"/>
      <charset val="162"/>
    </font>
    <font>
      <sz val="11"/>
      <name val="Times New Roman"/>
      <family val="1"/>
    </font>
    <font>
      <sz val="12"/>
      <color rgb="FF292727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</font>
    <font>
      <sz val="12"/>
      <color rgb="FF00008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rgb="FF000080"/>
      <name val="Arial"/>
      <family val="2"/>
      <charset val="162"/>
    </font>
    <font>
      <b/>
      <sz val="11"/>
      <color rgb="FF000080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Times New Roman"/>
      <family val="1"/>
    </font>
    <font>
      <b/>
      <sz val="12"/>
      <color rgb="FF292727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80"/>
      </bottom>
      <diagonal/>
    </border>
    <border>
      <left style="medium">
        <color indexed="64"/>
      </left>
      <right style="thin">
        <color indexed="64"/>
      </right>
      <top style="medium">
        <color rgb="FF00008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37" fillId="0" borderId="0"/>
  </cellStyleXfs>
  <cellXfs count="226">
    <xf numFmtId="0" fontId="0" fillId="0" borderId="0" xfId="0"/>
    <xf numFmtId="0" fontId="2" fillId="0" borderId="4" xfId="0" applyFont="1" applyBorder="1" applyAlignment="1">
      <alignment vertical="center" wrapText="1"/>
    </xf>
    <xf numFmtId="0" fontId="8" fillId="0" borderId="0" xfId="0" applyFont="1"/>
    <xf numFmtId="0" fontId="10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/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" fillId="2" borderId="0" xfId="0" applyFont="1" applyFill="1"/>
    <xf numFmtId="0" fontId="14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0" fillId="0" borderId="22" xfId="0" applyBorder="1"/>
    <xf numFmtId="0" fontId="0" fillId="0" borderId="0" xfId="0" applyBorder="1"/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49" fontId="21" fillId="3" borderId="2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4" fontId="0" fillId="0" borderId="0" xfId="0" applyNumberFormat="1"/>
    <xf numFmtId="4" fontId="1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3" fontId="0" fillId="0" borderId="0" xfId="0" applyNumberFormat="1"/>
    <xf numFmtId="0" fontId="4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2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4" fillId="0" borderId="14" xfId="0" applyFont="1" applyBorder="1" applyAlignment="1">
      <alignment horizontal="center" vertical="center"/>
    </xf>
    <xf numFmtId="4" fontId="19" fillId="0" borderId="18" xfId="0" applyNumberFormat="1" applyFont="1" applyFill="1" applyBorder="1" applyAlignment="1">
      <alignment vertical="center"/>
    </xf>
    <xf numFmtId="0" fontId="33" fillId="0" borderId="15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0" fillId="3" borderId="44" xfId="0" applyFont="1" applyFill="1" applyBorder="1" applyAlignment="1">
      <alignment horizontal="center" vertical="center" wrapText="1"/>
    </xf>
    <xf numFmtId="4" fontId="27" fillId="0" borderId="18" xfId="0" applyNumberFormat="1" applyFont="1" applyBorder="1" applyAlignment="1">
      <alignment horizontal="center" vertical="center" wrapText="1"/>
    </xf>
    <xf numFmtId="4" fontId="21" fillId="3" borderId="24" xfId="0" applyNumberFormat="1" applyFont="1" applyFill="1" applyBorder="1" applyAlignment="1">
      <alignment horizontal="center" vertical="center"/>
    </xf>
    <xf numFmtId="4" fontId="21" fillId="3" borderId="27" xfId="0" applyNumberFormat="1" applyFont="1" applyFill="1" applyBorder="1" applyAlignment="1">
      <alignment horizontal="center" vertical="center"/>
    </xf>
    <xf numFmtId="164" fontId="21" fillId="3" borderId="40" xfId="0" applyNumberFormat="1" applyFont="1" applyFill="1" applyBorder="1" applyAlignment="1">
      <alignment horizontal="center" vertical="center"/>
    </xf>
    <xf numFmtId="4" fontId="32" fillId="3" borderId="40" xfId="0" applyNumberFormat="1" applyFont="1" applyFill="1" applyBorder="1" applyAlignment="1">
      <alignment horizontal="center" vertical="center"/>
    </xf>
    <xf numFmtId="4" fontId="39" fillId="3" borderId="25" xfId="0" applyNumberFormat="1" applyFont="1" applyFill="1" applyBorder="1" applyAlignment="1">
      <alignment horizontal="center" vertical="center"/>
    </xf>
    <xf numFmtId="4" fontId="27" fillId="3" borderId="25" xfId="0" applyNumberFormat="1" applyFont="1" applyFill="1" applyBorder="1" applyAlignment="1">
      <alignment horizontal="center" vertical="center"/>
    </xf>
    <xf numFmtId="4" fontId="39" fillId="3" borderId="18" xfId="0" applyNumberFormat="1" applyFont="1" applyFill="1" applyBorder="1" applyAlignment="1">
      <alignment horizontal="center" vertical="center"/>
    </xf>
    <xf numFmtId="4" fontId="39" fillId="3" borderId="40" xfId="0" applyNumberFormat="1" applyFont="1" applyFill="1" applyBorder="1" applyAlignment="1">
      <alignment horizontal="center" vertical="center"/>
    </xf>
    <xf numFmtId="4" fontId="39" fillId="3" borderId="26" xfId="0" applyNumberFormat="1" applyFont="1" applyFill="1" applyBorder="1" applyAlignment="1">
      <alignment horizontal="center" vertical="center"/>
    </xf>
    <xf numFmtId="4" fontId="22" fillId="0" borderId="46" xfId="0" applyNumberFormat="1" applyFont="1" applyFill="1" applyBorder="1" applyAlignment="1">
      <alignment horizontal="center" vertical="center"/>
    </xf>
    <xf numFmtId="4" fontId="19" fillId="0" borderId="40" xfId="0" applyNumberFormat="1" applyFont="1" applyFill="1" applyBorder="1" applyAlignment="1">
      <alignment horizontal="center" vertical="center"/>
    </xf>
    <xf numFmtId="4" fontId="19" fillId="0" borderId="27" xfId="0" applyNumberFormat="1" applyFont="1" applyFill="1" applyBorder="1" applyAlignment="1">
      <alignment horizontal="center" vertical="center"/>
    </xf>
    <xf numFmtId="4" fontId="19" fillId="0" borderId="40" xfId="0" applyNumberFormat="1" applyFont="1" applyBorder="1" applyAlignment="1">
      <alignment horizontal="center" vertical="center"/>
    </xf>
    <xf numFmtId="4" fontId="19" fillId="0" borderId="27" xfId="0" applyNumberFormat="1" applyFont="1" applyBorder="1" applyAlignment="1">
      <alignment horizontal="center" vertical="center"/>
    </xf>
    <xf numFmtId="4" fontId="22" fillId="0" borderId="30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" fontId="22" fillId="0" borderId="49" xfId="0" applyNumberFormat="1" applyFont="1" applyBorder="1" applyAlignment="1">
      <alignment horizontal="center" vertical="center"/>
    </xf>
    <xf numFmtId="4" fontId="19" fillId="3" borderId="40" xfId="0" applyNumberFormat="1" applyFont="1" applyFill="1" applyBorder="1" applyAlignment="1">
      <alignment horizontal="center" vertical="center"/>
    </xf>
    <xf numFmtId="4" fontId="19" fillId="3" borderId="27" xfId="0" applyNumberFormat="1" applyFont="1" applyFill="1" applyBorder="1" applyAlignment="1">
      <alignment horizontal="center" vertical="center"/>
    </xf>
    <xf numFmtId="4" fontId="22" fillId="3" borderId="3" xfId="0" applyNumberFormat="1" applyFont="1" applyFill="1" applyBorder="1" applyAlignment="1">
      <alignment horizontal="center" vertical="center"/>
    </xf>
    <xf numFmtId="4" fontId="22" fillId="3" borderId="21" xfId="0" applyNumberFormat="1" applyFont="1" applyFill="1" applyBorder="1" applyAlignment="1">
      <alignment horizontal="center" vertical="center" wrapText="1"/>
    </xf>
    <xf numFmtId="4" fontId="22" fillId="3" borderId="18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1" fontId="37" fillId="0" borderId="18" xfId="0" applyNumberFormat="1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4" fontId="19" fillId="0" borderId="21" xfId="0" applyNumberFormat="1" applyFont="1" applyFill="1" applyBorder="1" applyAlignment="1">
      <alignment horizontal="right" vertical="center" wrapText="1"/>
    </xf>
    <xf numFmtId="4" fontId="29" fillId="0" borderId="18" xfId="0" applyNumberFormat="1" applyFont="1" applyBorder="1" applyAlignment="1">
      <alignment horizontal="right"/>
    </xf>
    <xf numFmtId="4" fontId="29" fillId="0" borderId="18" xfId="0" applyNumberFormat="1" applyFont="1" applyFill="1" applyBorder="1" applyAlignment="1">
      <alignment horizontal="right"/>
    </xf>
    <xf numFmtId="3" fontId="27" fillId="0" borderId="18" xfId="0" applyNumberFormat="1" applyFont="1" applyFill="1" applyBorder="1" applyAlignment="1">
      <alignment horizontal="right" vertical="center"/>
    </xf>
    <xf numFmtId="3" fontId="27" fillId="0" borderId="18" xfId="0" applyNumberFormat="1" applyFont="1" applyBorder="1" applyAlignment="1">
      <alignment horizontal="right" vertical="center"/>
    </xf>
    <xf numFmtId="3" fontId="27" fillId="0" borderId="18" xfId="0" applyNumberFormat="1" applyFont="1" applyBorder="1" applyAlignment="1">
      <alignment vertical="center"/>
    </xf>
    <xf numFmtId="3" fontId="27" fillId="0" borderId="18" xfId="0" applyNumberFormat="1" applyFont="1" applyBorder="1" applyAlignment="1">
      <alignment horizontal="right" vertical="center" wrapText="1"/>
    </xf>
    <xf numFmtId="3" fontId="27" fillId="0" borderId="18" xfId="0" applyNumberFormat="1" applyFont="1" applyFill="1" applyBorder="1" applyAlignment="1">
      <alignment horizontal="right" vertical="center" wrapText="1"/>
    </xf>
    <xf numFmtId="4" fontId="19" fillId="0" borderId="20" xfId="0" applyNumberFormat="1" applyFont="1" applyFill="1" applyBorder="1" applyAlignment="1">
      <alignment horizontal="right" vertical="center"/>
    </xf>
    <xf numFmtId="4" fontId="19" fillId="0" borderId="19" xfId="0" applyNumberFormat="1" applyFont="1" applyFill="1" applyBorder="1" applyAlignment="1">
      <alignment horizontal="right" vertical="center" wrapText="1"/>
    </xf>
    <xf numFmtId="4" fontId="19" fillId="0" borderId="45" xfId="0" applyNumberFormat="1" applyFont="1" applyFill="1" applyBorder="1" applyAlignment="1">
      <alignment horizontal="right" vertical="center"/>
    </xf>
    <xf numFmtId="4" fontId="22" fillId="0" borderId="18" xfId="0" applyNumberFormat="1" applyFont="1" applyFill="1" applyBorder="1" applyAlignment="1">
      <alignment horizontal="center" vertical="center" wrapText="1"/>
    </xf>
    <xf numFmtId="4" fontId="19" fillId="0" borderId="47" xfId="0" applyNumberFormat="1" applyFont="1" applyBorder="1" applyAlignment="1">
      <alignment horizontal="right" vertical="center"/>
    </xf>
    <xf numFmtId="4" fontId="19" fillId="0" borderId="48" xfId="0" applyNumberFormat="1" applyFont="1" applyBorder="1" applyAlignment="1">
      <alignment horizontal="right" vertical="center"/>
    </xf>
    <xf numFmtId="4" fontId="19" fillId="0" borderId="18" xfId="0" applyNumberFormat="1" applyFont="1" applyBorder="1" applyAlignment="1">
      <alignment horizontal="right" vertical="center"/>
    </xf>
    <xf numFmtId="4" fontId="19" fillId="0" borderId="24" xfId="0" applyNumberFormat="1" applyFont="1" applyBorder="1" applyAlignment="1">
      <alignment horizontal="right" vertical="center"/>
    </xf>
    <xf numFmtId="0" fontId="22" fillId="0" borderId="7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3" borderId="18" xfId="0" applyFont="1" applyFill="1" applyBorder="1" applyAlignment="1">
      <alignment vertical="center"/>
    </xf>
    <xf numFmtId="0" fontId="38" fillId="3" borderId="18" xfId="0" applyFont="1" applyFill="1" applyBorder="1" applyAlignment="1">
      <alignment horizontal="center"/>
    </xf>
    <xf numFmtId="0" fontId="38" fillId="3" borderId="21" xfId="0" applyFont="1" applyFill="1" applyBorder="1" applyAlignment="1">
      <alignment horizontal="center"/>
    </xf>
    <xf numFmtId="0" fontId="38" fillId="3" borderId="50" xfId="0" applyFont="1" applyFill="1" applyBorder="1" applyAlignment="1">
      <alignment horizontal="center"/>
    </xf>
    <xf numFmtId="4" fontId="27" fillId="0" borderId="21" xfId="0" applyNumberFormat="1" applyFont="1" applyFill="1" applyBorder="1" applyAlignment="1">
      <alignment vertical="center" wrapText="1"/>
    </xf>
    <xf numFmtId="4" fontId="19" fillId="0" borderId="18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40" fillId="0" borderId="2" xfId="0" applyFont="1" applyBorder="1" applyAlignment="1">
      <alignment horizontal="center" vertical="center" wrapText="1"/>
    </xf>
    <xf numFmtId="4" fontId="27" fillId="0" borderId="21" xfId="0" applyNumberFormat="1" applyFont="1" applyFill="1" applyBorder="1" applyAlignment="1">
      <alignment horizontal="right" vertical="center" wrapText="1"/>
    </xf>
    <xf numFmtId="0" fontId="3" fillId="0" borderId="0" xfId="0" applyFont="1" applyAlignment="1"/>
    <xf numFmtId="0" fontId="37" fillId="0" borderId="18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4" fontId="0" fillId="0" borderId="0" xfId="0" applyNumberFormat="1" applyAlignment="1">
      <alignment wrapText="1"/>
    </xf>
    <xf numFmtId="4" fontId="18" fillId="0" borderId="47" xfId="0" applyNumberFormat="1" applyFont="1" applyBorder="1" applyAlignment="1">
      <alignment horizontal="right" vertical="center"/>
    </xf>
    <xf numFmtId="4" fontId="18" fillId="0" borderId="18" xfId="0" applyNumberFormat="1" applyFont="1" applyBorder="1" applyAlignment="1">
      <alignment horizontal="right" vertical="center"/>
    </xf>
    <xf numFmtId="4" fontId="21" fillId="0" borderId="1" xfId="0" applyNumberFormat="1" applyFont="1" applyBorder="1" applyAlignment="1">
      <alignment horizontal="center" vertical="center"/>
    </xf>
    <xf numFmtId="3" fontId="39" fillId="3" borderId="40" xfId="0" applyNumberFormat="1" applyFont="1" applyFill="1" applyBorder="1" applyAlignment="1">
      <alignment horizontal="right" vertical="center"/>
    </xf>
    <xf numFmtId="3" fontId="39" fillId="3" borderId="43" xfId="0" applyNumberFormat="1" applyFont="1" applyFill="1" applyBorder="1" applyAlignment="1">
      <alignment horizontal="right" vertical="center"/>
    </xf>
    <xf numFmtId="0" fontId="38" fillId="0" borderId="51" xfId="0" applyFont="1" applyFill="1" applyBorder="1" applyAlignment="1">
      <alignment horizontal="center"/>
    </xf>
    <xf numFmtId="4" fontId="18" fillId="0" borderId="23" xfId="0" applyNumberFormat="1" applyFont="1" applyFill="1" applyBorder="1" applyAlignment="1">
      <alignment horizontal="right"/>
    </xf>
    <xf numFmtId="4" fontId="18" fillId="0" borderId="23" xfId="0" applyNumberFormat="1" applyFont="1" applyFill="1" applyBorder="1" applyAlignment="1">
      <alignment vertical="center"/>
    </xf>
    <xf numFmtId="4" fontId="18" fillId="0" borderId="18" xfId="0" applyNumberFormat="1" applyFont="1" applyBorder="1" applyAlignment="1">
      <alignment horizontal="right"/>
    </xf>
    <xf numFmtId="0" fontId="15" fillId="0" borderId="3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5" fillId="0" borderId="52" xfId="0" applyFont="1" applyBorder="1" applyAlignment="1">
      <alignment vertical="center"/>
    </xf>
    <xf numFmtId="0" fontId="15" fillId="0" borderId="53" xfId="0" applyFont="1" applyBorder="1" applyAlignment="1">
      <alignment vertical="center"/>
    </xf>
    <xf numFmtId="4" fontId="0" fillId="0" borderId="18" xfId="0" applyNumberForma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3" borderId="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0" fontId="31" fillId="0" borderId="0" xfId="0" applyFont="1" applyAlignment="1"/>
    <xf numFmtId="0" fontId="5" fillId="3" borderId="1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tabSelected="1" workbookViewId="0">
      <selection activeCell="B15" sqref="B15:N18"/>
    </sheetView>
  </sheetViews>
  <sheetFormatPr defaultRowHeight="15" x14ac:dyDescent="0.25"/>
  <cols>
    <col min="1" max="2" width="13.5703125" customWidth="1"/>
    <col min="3" max="3" width="10.5703125" customWidth="1"/>
    <col min="4" max="4" width="11.85546875" customWidth="1"/>
    <col min="5" max="5" width="13" customWidth="1"/>
    <col min="6" max="6" width="14.140625" customWidth="1"/>
    <col min="7" max="7" width="12.85546875" customWidth="1"/>
    <col min="8" max="8" width="10.7109375" customWidth="1"/>
    <col min="9" max="9" width="10.42578125" customWidth="1"/>
    <col min="10" max="10" width="12.7109375" customWidth="1"/>
    <col min="11" max="11" width="12.28515625" customWidth="1"/>
    <col min="12" max="12" width="8.28515625" customWidth="1"/>
    <col min="13" max="13" width="12.42578125" customWidth="1"/>
    <col min="14" max="14" width="12.28515625" customWidth="1"/>
    <col min="15" max="15" width="11.42578125" customWidth="1"/>
  </cols>
  <sheetData>
    <row r="1" spans="1:15" ht="19.5" customHeight="1" thickBot="1" x14ac:dyDescent="0.3">
      <c r="A1" s="169" t="s">
        <v>157</v>
      </c>
      <c r="B1" s="169"/>
      <c r="C1" s="169"/>
      <c r="D1" s="169"/>
      <c r="E1" s="169"/>
      <c r="F1" s="169"/>
      <c r="G1" s="169"/>
      <c r="H1" s="169"/>
      <c r="I1" s="170"/>
      <c r="J1" s="170"/>
      <c r="K1" s="170"/>
    </row>
    <row r="2" spans="1:15" ht="44.25" customHeight="1" thickBot="1" x14ac:dyDescent="0.3">
      <c r="A2" s="20"/>
      <c r="B2" s="20"/>
      <c r="C2" s="20"/>
      <c r="D2" s="21"/>
      <c r="E2" s="22"/>
      <c r="F2" s="23" t="s">
        <v>0</v>
      </c>
      <c r="G2" s="23" t="s">
        <v>1</v>
      </c>
      <c r="H2" s="23" t="s">
        <v>2</v>
      </c>
      <c r="I2" s="23" t="s">
        <v>3</v>
      </c>
      <c r="J2" s="23" t="s">
        <v>4</v>
      </c>
      <c r="K2" s="23" t="s">
        <v>2</v>
      </c>
    </row>
    <row r="3" spans="1:15" ht="42" customHeight="1" thickBot="1" x14ac:dyDescent="0.3">
      <c r="D3" s="87" t="s">
        <v>164</v>
      </c>
      <c r="E3" s="1" t="s">
        <v>5</v>
      </c>
      <c r="F3" s="53">
        <v>3410</v>
      </c>
      <c r="G3" s="54">
        <v>3712</v>
      </c>
      <c r="H3" s="145">
        <f>SUM(F3:G3)</f>
        <v>7122</v>
      </c>
      <c r="I3" s="55">
        <v>18</v>
      </c>
      <c r="J3" s="55">
        <v>7</v>
      </c>
      <c r="K3" s="54">
        <f>SUM(I3:J3)</f>
        <v>25</v>
      </c>
    </row>
    <row r="4" spans="1:15" ht="42" customHeight="1" thickBot="1" x14ac:dyDescent="0.3">
      <c r="D4" s="87" t="s">
        <v>165</v>
      </c>
      <c r="E4" s="1" t="s">
        <v>5</v>
      </c>
      <c r="F4" s="56">
        <v>3210</v>
      </c>
      <c r="G4" s="55">
        <v>3999</v>
      </c>
      <c r="H4" s="145">
        <f>SUM(F4:G4)</f>
        <v>7209</v>
      </c>
      <c r="I4" s="55">
        <v>4</v>
      </c>
      <c r="J4" s="55" t="s">
        <v>170</v>
      </c>
      <c r="K4" s="54">
        <f>SUM(I4:J4)</f>
        <v>4</v>
      </c>
    </row>
    <row r="5" spans="1:15" ht="44.25" customHeight="1" x14ac:dyDescent="0.25"/>
    <row r="6" spans="1:15" ht="0.75" customHeight="1" x14ac:dyDescent="0.25"/>
    <row r="7" spans="1:15" ht="36.75" customHeight="1" thickBot="1" x14ac:dyDescent="0.3">
      <c r="A7" s="167" t="s">
        <v>166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</row>
    <row r="8" spans="1:15" ht="48" customHeight="1" x14ac:dyDescent="0.25">
      <c r="A8" s="57" t="s">
        <v>6</v>
      </c>
      <c r="B8" s="58" t="s">
        <v>7</v>
      </c>
      <c r="C8" s="58" t="s">
        <v>8</v>
      </c>
      <c r="D8" s="58" t="s">
        <v>153</v>
      </c>
      <c r="E8" s="58" t="s">
        <v>9</v>
      </c>
      <c r="F8" s="58" t="s">
        <v>10</v>
      </c>
      <c r="G8" s="58" t="s">
        <v>11</v>
      </c>
      <c r="H8" s="58" t="s">
        <v>12</v>
      </c>
      <c r="I8" s="58" t="s">
        <v>152</v>
      </c>
      <c r="J8" s="58" t="s">
        <v>154</v>
      </c>
      <c r="K8" s="58" t="s">
        <v>13</v>
      </c>
      <c r="L8" s="58" t="s">
        <v>14</v>
      </c>
      <c r="M8" s="59" t="s">
        <v>15</v>
      </c>
      <c r="N8" s="60" t="s">
        <v>151</v>
      </c>
      <c r="O8" s="90" t="s">
        <v>2</v>
      </c>
    </row>
    <row r="9" spans="1:15" ht="27" customHeight="1" x14ac:dyDescent="0.25">
      <c r="A9" s="61" t="s">
        <v>16</v>
      </c>
      <c r="B9" s="115">
        <v>1124</v>
      </c>
      <c r="C9" s="115">
        <v>383</v>
      </c>
      <c r="D9" s="115">
        <v>24</v>
      </c>
      <c r="E9" s="115">
        <v>315</v>
      </c>
      <c r="F9" s="115">
        <v>698</v>
      </c>
      <c r="G9" s="115">
        <v>637</v>
      </c>
      <c r="H9" s="115">
        <v>11</v>
      </c>
      <c r="I9" s="115">
        <v>53</v>
      </c>
      <c r="J9" s="115">
        <v>179</v>
      </c>
      <c r="K9" s="115">
        <v>13</v>
      </c>
      <c r="L9" s="115">
        <v>189</v>
      </c>
      <c r="M9" s="116">
        <v>778</v>
      </c>
      <c r="N9" s="115">
        <v>7</v>
      </c>
      <c r="O9" s="140">
        <f t="shared" ref="O9:O12" si="0">SUM(B9:N9)</f>
        <v>4411</v>
      </c>
    </row>
    <row r="10" spans="1:15" ht="21.75" customHeight="1" x14ac:dyDescent="0.25">
      <c r="A10" s="61" t="s">
        <v>17</v>
      </c>
      <c r="B10" s="115"/>
      <c r="C10" s="115"/>
      <c r="D10" s="117"/>
      <c r="E10" s="115"/>
      <c r="F10" s="115"/>
      <c r="G10" s="115"/>
      <c r="H10" s="115"/>
      <c r="I10" s="115"/>
      <c r="J10" s="115"/>
      <c r="K10" s="115"/>
      <c r="L10" s="115"/>
      <c r="M10" s="116"/>
      <c r="N10" s="118"/>
      <c r="O10" s="140">
        <f t="shared" si="0"/>
        <v>0</v>
      </c>
    </row>
    <row r="11" spans="1:15" ht="21.75" customHeight="1" x14ac:dyDescent="0.25">
      <c r="A11" s="61" t="s">
        <v>18</v>
      </c>
      <c r="B11" s="115">
        <v>37</v>
      </c>
      <c r="C11" s="115">
        <v>49</v>
      </c>
      <c r="D11" s="115"/>
      <c r="E11" s="115"/>
      <c r="F11" s="115"/>
      <c r="G11" s="115">
        <v>15</v>
      </c>
      <c r="H11" s="115"/>
      <c r="I11" s="115"/>
      <c r="J11" s="115"/>
      <c r="K11" s="115"/>
      <c r="L11" s="115"/>
      <c r="M11" s="116"/>
      <c r="N11" s="118"/>
      <c r="O11" s="140">
        <f t="shared" si="0"/>
        <v>101</v>
      </c>
    </row>
    <row r="12" spans="1:15" ht="21.75" customHeight="1" x14ac:dyDescent="0.25">
      <c r="A12" s="61" t="s">
        <v>19</v>
      </c>
      <c r="B12" s="115">
        <v>189</v>
      </c>
      <c r="C12" s="115">
        <v>11</v>
      </c>
      <c r="D12" s="115"/>
      <c r="E12" s="115"/>
      <c r="F12" s="115"/>
      <c r="G12" s="115">
        <v>46</v>
      </c>
      <c r="H12" s="115">
        <v>1</v>
      </c>
      <c r="I12" s="115">
        <v>1</v>
      </c>
      <c r="J12" s="115"/>
      <c r="K12" s="115"/>
      <c r="L12" s="115"/>
      <c r="M12" s="116">
        <v>78</v>
      </c>
      <c r="N12" s="118"/>
      <c r="O12" s="140">
        <f t="shared" si="0"/>
        <v>326</v>
      </c>
    </row>
    <row r="13" spans="1:15" ht="22.5" customHeight="1" x14ac:dyDescent="0.25">
      <c r="A13" s="61" t="s">
        <v>20</v>
      </c>
      <c r="B13" s="115">
        <v>128</v>
      </c>
      <c r="C13" s="115">
        <v>7</v>
      </c>
      <c r="D13" s="115"/>
      <c r="E13" s="115"/>
      <c r="F13" s="115"/>
      <c r="G13" s="115">
        <v>27</v>
      </c>
      <c r="H13" s="115"/>
      <c r="I13" s="115"/>
      <c r="J13" s="115"/>
      <c r="K13" s="115"/>
      <c r="L13" s="115"/>
      <c r="M13" s="116">
        <v>32</v>
      </c>
      <c r="N13" s="118"/>
      <c r="O13" s="140">
        <f>SUM(B13:N13)</f>
        <v>194</v>
      </c>
    </row>
    <row r="14" spans="1:15" ht="22.5" customHeight="1" x14ac:dyDescent="0.25">
      <c r="A14" s="61" t="s">
        <v>21</v>
      </c>
      <c r="B14" s="148">
        <v>692</v>
      </c>
      <c r="C14" s="148">
        <v>162</v>
      </c>
      <c r="D14" s="148"/>
      <c r="E14" s="148"/>
      <c r="F14" s="148"/>
      <c r="G14" s="148">
        <v>92</v>
      </c>
      <c r="H14" s="148"/>
      <c r="I14" s="148">
        <v>3</v>
      </c>
      <c r="J14" s="148"/>
      <c r="K14" s="148"/>
      <c r="L14" s="148"/>
      <c r="M14" s="149">
        <v>74</v>
      </c>
      <c r="N14" s="156"/>
      <c r="O14" s="140">
        <f>SUM(B14:N14)</f>
        <v>1023</v>
      </c>
    </row>
    <row r="15" spans="1:15" ht="22.5" customHeight="1" x14ac:dyDescent="0.25">
      <c r="A15" s="61" t="s">
        <v>22</v>
      </c>
      <c r="B15" s="115">
        <v>114</v>
      </c>
      <c r="C15" s="115">
        <v>9</v>
      </c>
      <c r="D15" s="115"/>
      <c r="E15" s="115"/>
      <c r="F15" s="115"/>
      <c r="G15" s="115">
        <v>7</v>
      </c>
      <c r="H15" s="115"/>
      <c r="I15" s="115"/>
      <c r="J15" s="115"/>
      <c r="K15" s="115"/>
      <c r="L15" s="115"/>
      <c r="M15" s="116"/>
      <c r="N15" s="118"/>
      <c r="O15" s="140">
        <f t="shared" ref="O15:O18" si="1">SUM(B15:N15)</f>
        <v>130</v>
      </c>
    </row>
    <row r="16" spans="1:15" ht="21" customHeight="1" x14ac:dyDescent="0.25">
      <c r="A16" s="61" t="s">
        <v>23</v>
      </c>
      <c r="B16" s="115">
        <v>379</v>
      </c>
      <c r="C16" s="115">
        <v>13</v>
      </c>
      <c r="D16" s="115"/>
      <c r="E16" s="115"/>
      <c r="F16" s="115"/>
      <c r="G16" s="115">
        <v>35</v>
      </c>
      <c r="H16" s="115"/>
      <c r="I16" s="115"/>
      <c r="J16" s="115"/>
      <c r="K16" s="115"/>
      <c r="L16" s="115"/>
      <c r="M16" s="116">
        <v>59</v>
      </c>
      <c r="N16" s="118"/>
      <c r="O16" s="140">
        <f t="shared" si="1"/>
        <v>486</v>
      </c>
    </row>
    <row r="17" spans="1:15" ht="22.5" customHeight="1" x14ac:dyDescent="0.25">
      <c r="A17" s="61" t="s">
        <v>24</v>
      </c>
      <c r="B17" s="115">
        <v>76</v>
      </c>
      <c r="C17" s="115">
        <v>2</v>
      </c>
      <c r="D17" s="115"/>
      <c r="E17" s="115"/>
      <c r="F17" s="115"/>
      <c r="G17" s="115">
        <v>28</v>
      </c>
      <c r="H17" s="115"/>
      <c r="I17" s="115"/>
      <c r="J17" s="115"/>
      <c r="K17" s="115"/>
      <c r="L17" s="115"/>
      <c r="M17" s="116">
        <v>31</v>
      </c>
      <c r="N17" s="118"/>
      <c r="O17" s="140">
        <f t="shared" si="1"/>
        <v>137</v>
      </c>
    </row>
    <row r="18" spans="1:15" ht="21.75" customHeight="1" x14ac:dyDescent="0.25">
      <c r="A18" s="61" t="s">
        <v>25</v>
      </c>
      <c r="B18" s="115">
        <v>188</v>
      </c>
      <c r="C18" s="115">
        <v>36</v>
      </c>
      <c r="D18" s="115"/>
      <c r="E18" s="115">
        <v>5</v>
      </c>
      <c r="F18" s="115"/>
      <c r="G18" s="115">
        <v>101</v>
      </c>
      <c r="H18" s="115">
        <v>4</v>
      </c>
      <c r="I18" s="115">
        <v>18</v>
      </c>
      <c r="J18" s="115"/>
      <c r="K18" s="115"/>
      <c r="L18" s="115">
        <v>49</v>
      </c>
      <c r="M18" s="116"/>
      <c r="N18" s="118"/>
      <c r="O18" s="140">
        <f t="shared" si="1"/>
        <v>401</v>
      </c>
    </row>
    <row r="19" spans="1:15" ht="30.75" customHeight="1" x14ac:dyDescent="0.25">
      <c r="A19" s="137" t="s">
        <v>2</v>
      </c>
      <c r="B19" s="138">
        <f>SUM(B9:B18)</f>
        <v>2927</v>
      </c>
      <c r="C19" s="138">
        <f t="shared" ref="C19:N19" si="2">SUM(C9:C18)</f>
        <v>672</v>
      </c>
      <c r="D19" s="138">
        <f t="shared" si="2"/>
        <v>24</v>
      </c>
      <c r="E19" s="138">
        <f t="shared" si="2"/>
        <v>320</v>
      </c>
      <c r="F19" s="138">
        <f t="shared" si="2"/>
        <v>698</v>
      </c>
      <c r="G19" s="138">
        <f t="shared" si="2"/>
        <v>988</v>
      </c>
      <c r="H19" s="138">
        <f t="shared" si="2"/>
        <v>16</v>
      </c>
      <c r="I19" s="138">
        <f t="shared" si="2"/>
        <v>75</v>
      </c>
      <c r="J19" s="138">
        <f t="shared" si="2"/>
        <v>179</v>
      </c>
      <c r="K19" s="138">
        <f t="shared" si="2"/>
        <v>13</v>
      </c>
      <c r="L19" s="138">
        <f t="shared" si="2"/>
        <v>238</v>
      </c>
      <c r="M19" s="138">
        <f t="shared" si="2"/>
        <v>1052</v>
      </c>
      <c r="N19" s="138">
        <f t="shared" si="2"/>
        <v>7</v>
      </c>
      <c r="O19" s="139">
        <f t="shared" ref="O19" si="3">SUM(O8:O18)</f>
        <v>7209</v>
      </c>
    </row>
    <row r="27" spans="1:15" x14ac:dyDescent="0.25">
      <c r="D27" t="s">
        <v>26</v>
      </c>
    </row>
  </sheetData>
  <mergeCells count="2">
    <mergeCell ref="A7:O7"/>
    <mergeCell ref="A1:K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L13"/>
  <sheetViews>
    <sheetView workbookViewId="0">
      <selection activeCell="H10" sqref="H10"/>
    </sheetView>
  </sheetViews>
  <sheetFormatPr defaultRowHeight="15" x14ac:dyDescent="0.25"/>
  <cols>
    <col min="1" max="1" width="14.5703125" customWidth="1"/>
    <col min="2" max="2" width="17.42578125" customWidth="1"/>
    <col min="3" max="3" width="16.7109375" customWidth="1"/>
    <col min="4" max="4" width="11.5703125" customWidth="1"/>
    <col min="6" max="6" width="15.42578125" customWidth="1"/>
    <col min="7" max="8" width="13.85546875" customWidth="1"/>
    <col min="9" max="9" width="16.140625" customWidth="1"/>
  </cols>
  <sheetData>
    <row r="2" spans="1:12" x14ac:dyDescent="0.25">
      <c r="A2" s="171" t="s">
        <v>27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2" ht="15.75" x14ac:dyDescent="0.25">
      <c r="A3" s="172" t="s">
        <v>28</v>
      </c>
      <c r="B3" s="172"/>
      <c r="C3" s="172"/>
      <c r="D3" s="172"/>
      <c r="E3" s="3"/>
    </row>
    <row r="4" spans="1:12" ht="16.5" thickBot="1" x14ac:dyDescent="0.3">
      <c r="A4" s="62"/>
      <c r="B4" s="62"/>
      <c r="C4" s="62"/>
      <c r="D4" s="62"/>
      <c r="E4" s="3"/>
      <c r="F4" s="173" t="s">
        <v>155</v>
      </c>
      <c r="G4" s="174"/>
      <c r="H4" s="174"/>
      <c r="I4" s="174"/>
      <c r="J4" s="174"/>
      <c r="K4" s="174"/>
      <c r="L4" s="174"/>
    </row>
    <row r="5" spans="1:12" ht="26.25" thickBot="1" x14ac:dyDescent="0.3">
      <c r="A5" s="45" t="s">
        <v>29</v>
      </c>
      <c r="B5" s="28" t="s">
        <v>164</v>
      </c>
      <c r="C5" s="28" t="s">
        <v>167</v>
      </c>
      <c r="D5" s="29" t="s">
        <v>30</v>
      </c>
    </row>
    <row r="6" spans="1:12" ht="39" customHeight="1" thickBot="1" x14ac:dyDescent="0.3">
      <c r="A6" s="46" t="s">
        <v>31</v>
      </c>
      <c r="B6" s="141">
        <v>317705626.70000005</v>
      </c>
      <c r="C6" s="146">
        <v>470762205.87</v>
      </c>
      <c r="D6" s="91">
        <f>(C6-B6)/B6*100</f>
        <v>48.175595994252483</v>
      </c>
      <c r="F6" s="48" t="s">
        <v>29</v>
      </c>
      <c r="G6" s="28" t="s">
        <v>164</v>
      </c>
      <c r="H6" s="28" t="s">
        <v>167</v>
      </c>
      <c r="I6" s="29" t="s">
        <v>30</v>
      </c>
    </row>
    <row r="7" spans="1:12" ht="39" customHeight="1" thickBot="1" x14ac:dyDescent="0.3">
      <c r="A7" s="46" t="s">
        <v>32</v>
      </c>
      <c r="B7" s="141">
        <v>216134.2</v>
      </c>
      <c r="C7" s="141">
        <v>378494.05</v>
      </c>
      <c r="D7" s="142">
        <f>(C7-B7)/B7*100</f>
        <v>75.119925490736762</v>
      </c>
      <c r="F7" s="49" t="s">
        <v>35</v>
      </c>
      <c r="G7" s="65">
        <v>2217642.27</v>
      </c>
      <c r="H7" s="65">
        <v>1389937.03</v>
      </c>
      <c r="I7" s="130">
        <f>(H7-G7)/G7*100</f>
        <v>-37.323659058861644</v>
      </c>
    </row>
    <row r="8" spans="1:12" ht="39" thickBot="1" x14ac:dyDescent="0.3">
      <c r="A8" s="46" t="s">
        <v>33</v>
      </c>
      <c r="B8" s="141">
        <v>8935433.9100000001</v>
      </c>
      <c r="C8" s="141">
        <v>10325436.539999999</v>
      </c>
      <c r="D8" s="91">
        <f t="shared" ref="D8:D9" si="0">(C8-B8)/B8*100</f>
        <v>15.556073090579201</v>
      </c>
      <c r="F8" s="49" t="s">
        <v>36</v>
      </c>
      <c r="G8" s="65">
        <v>1318020.3600000001</v>
      </c>
      <c r="H8" s="65">
        <v>884038.14</v>
      </c>
      <c r="I8" s="130">
        <f t="shared" ref="I8:I9" si="1">(H8-G8)/G8*100</f>
        <v>-32.926822162291941</v>
      </c>
    </row>
    <row r="9" spans="1:12" ht="51.75" customHeight="1" thickBot="1" x14ac:dyDescent="0.3">
      <c r="A9" s="47" t="s">
        <v>34</v>
      </c>
      <c r="B9" s="113">
        <f>SUM(B6:B8)</f>
        <v>326857194.81000006</v>
      </c>
      <c r="C9" s="113">
        <f>SUM(C6:C8)</f>
        <v>481466136.46000004</v>
      </c>
      <c r="D9" s="114">
        <f t="shared" si="0"/>
        <v>47.30167917517408</v>
      </c>
      <c r="F9" s="136" t="s">
        <v>37</v>
      </c>
      <c r="G9" s="65">
        <v>70853.570000000007</v>
      </c>
      <c r="H9" s="65">
        <v>41945.56</v>
      </c>
      <c r="I9" s="130">
        <f t="shared" si="1"/>
        <v>-40.799652014711477</v>
      </c>
    </row>
    <row r="10" spans="1:12" ht="38.25" customHeight="1" x14ac:dyDescent="0.25">
      <c r="B10" s="33"/>
      <c r="F10" s="42"/>
      <c r="G10" s="43"/>
      <c r="H10" s="44"/>
      <c r="I10" s="44"/>
    </row>
    <row r="11" spans="1:12" x14ac:dyDescent="0.25">
      <c r="G11" s="34"/>
      <c r="H11" s="35"/>
      <c r="I11" s="36"/>
      <c r="J11" s="20"/>
    </row>
    <row r="12" spans="1:12" x14ac:dyDescent="0.25">
      <c r="G12" s="34"/>
      <c r="H12" s="35"/>
      <c r="I12" s="36"/>
      <c r="J12" s="20"/>
    </row>
    <row r="13" spans="1:12" ht="15.75" x14ac:dyDescent="0.25">
      <c r="C13" s="2"/>
      <c r="G13" s="20"/>
      <c r="H13" s="20"/>
      <c r="I13" s="20"/>
      <c r="J13" s="20"/>
    </row>
  </sheetData>
  <mergeCells count="3">
    <mergeCell ref="A2:J2"/>
    <mergeCell ref="A3:D3"/>
    <mergeCell ref="F4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H23"/>
  <sheetViews>
    <sheetView workbookViewId="0">
      <selection activeCell="C6" sqref="C6:C22"/>
    </sheetView>
  </sheetViews>
  <sheetFormatPr defaultRowHeight="15" x14ac:dyDescent="0.25"/>
  <cols>
    <col min="1" max="1" width="27.5703125" customWidth="1"/>
    <col min="2" max="2" width="17" customWidth="1"/>
    <col min="3" max="3" width="17.42578125" customWidth="1"/>
    <col min="4" max="4" width="11.42578125" customWidth="1"/>
    <col min="5" max="5" width="6.42578125" customWidth="1"/>
  </cols>
  <sheetData>
    <row r="2" spans="1:8" ht="15.75" x14ac:dyDescent="0.25">
      <c r="A2" s="175" t="s">
        <v>158</v>
      </c>
      <c r="B2" s="175"/>
      <c r="C2" s="175"/>
      <c r="D2" s="175"/>
      <c r="E2" s="175"/>
      <c r="F2" s="175"/>
      <c r="G2" s="175"/>
      <c r="H2" s="175"/>
    </row>
    <row r="3" spans="1:8" ht="16.5" thickBot="1" x14ac:dyDescent="0.3">
      <c r="A3" s="63"/>
      <c r="B3" s="63"/>
      <c r="C3" s="63"/>
      <c r="D3" s="63"/>
      <c r="E3" s="63"/>
      <c r="F3" s="63"/>
      <c r="G3" s="63"/>
      <c r="H3" s="63"/>
    </row>
    <row r="4" spans="1:8" ht="15" customHeight="1" x14ac:dyDescent="0.25">
      <c r="A4" s="176" t="s">
        <v>38</v>
      </c>
      <c r="B4" s="178" t="s">
        <v>164</v>
      </c>
      <c r="C4" s="178" t="s">
        <v>167</v>
      </c>
      <c r="D4" s="180" t="s">
        <v>30</v>
      </c>
      <c r="E4" s="4"/>
    </row>
    <row r="5" spans="1:8" ht="18" customHeight="1" thickBot="1" x14ac:dyDescent="0.3">
      <c r="A5" s="177"/>
      <c r="B5" s="179"/>
      <c r="C5" s="179"/>
      <c r="D5" s="181"/>
      <c r="E5" s="4"/>
    </row>
    <row r="6" spans="1:8" ht="23.25" customHeight="1" thickBot="1" x14ac:dyDescent="0.3">
      <c r="A6" s="50" t="s">
        <v>55</v>
      </c>
      <c r="B6" s="120">
        <v>152305508.59999999</v>
      </c>
      <c r="C6" s="120">
        <v>199174789.02000001</v>
      </c>
      <c r="D6" s="97">
        <f>(C6-B6)/B6*100</f>
        <v>30.773201081710592</v>
      </c>
      <c r="E6" s="4"/>
    </row>
    <row r="7" spans="1:8" ht="23.25" customHeight="1" thickBot="1" x14ac:dyDescent="0.3">
      <c r="A7" s="50" t="s">
        <v>39</v>
      </c>
      <c r="B7" s="120">
        <v>16812468.010000002</v>
      </c>
      <c r="C7" s="120">
        <v>19717601.059999999</v>
      </c>
      <c r="D7" s="97">
        <f t="shared" ref="D7:D23" si="0">(C7-B7)/B7*100</f>
        <v>17.279634663227512</v>
      </c>
      <c r="E7" s="4"/>
    </row>
    <row r="8" spans="1:8" ht="23.25" customHeight="1" thickBot="1" x14ac:dyDescent="0.3">
      <c r="A8" s="50" t="s">
        <v>40</v>
      </c>
      <c r="B8" s="166">
        <v>2717058.1</v>
      </c>
      <c r="C8" s="150">
        <v>2262046</v>
      </c>
      <c r="D8" s="97">
        <f t="shared" si="0"/>
        <v>-16.746498722276129</v>
      </c>
      <c r="E8" s="4"/>
    </row>
    <row r="9" spans="1:8" ht="23.25" customHeight="1" thickBot="1" x14ac:dyDescent="0.3">
      <c r="A9" s="51" t="s">
        <v>41</v>
      </c>
      <c r="B9" s="121">
        <v>16853786.849999998</v>
      </c>
      <c r="C9" s="121">
        <v>19634684.98</v>
      </c>
      <c r="D9" s="97">
        <f t="shared" si="0"/>
        <v>16.500138246378754</v>
      </c>
      <c r="E9" s="4"/>
    </row>
    <row r="10" spans="1:8" ht="23.25" customHeight="1" thickBot="1" x14ac:dyDescent="0.3">
      <c r="A10" s="50" t="s">
        <v>42</v>
      </c>
      <c r="B10" s="120">
        <v>7178615.5700000003</v>
      </c>
      <c r="C10" s="120">
        <v>89191004.459999993</v>
      </c>
      <c r="D10" s="97">
        <f t="shared" si="0"/>
        <v>1142.454113753301</v>
      </c>
      <c r="E10" s="4"/>
    </row>
    <row r="11" spans="1:8" ht="23.25" customHeight="1" thickBot="1" x14ac:dyDescent="0.3">
      <c r="A11" s="50" t="s">
        <v>43</v>
      </c>
      <c r="B11" s="120">
        <v>6513331.9199999999</v>
      </c>
      <c r="C11" s="120">
        <v>7234592.6200000001</v>
      </c>
      <c r="D11" s="97">
        <f t="shared" si="0"/>
        <v>11.073605780557246</v>
      </c>
      <c r="E11" s="4"/>
    </row>
    <row r="12" spans="1:8" ht="23.25" customHeight="1" thickBot="1" x14ac:dyDescent="0.3">
      <c r="A12" s="50" t="s">
        <v>44</v>
      </c>
      <c r="B12" s="120">
        <v>10229071.02</v>
      </c>
      <c r="C12" s="120">
        <v>9794198.6199999992</v>
      </c>
      <c r="D12" s="97">
        <f t="shared" si="0"/>
        <v>-4.2513381630622442</v>
      </c>
      <c r="E12" s="4"/>
    </row>
    <row r="13" spans="1:8" ht="23.25" customHeight="1" thickBot="1" x14ac:dyDescent="0.3">
      <c r="A13" s="50" t="s">
        <v>45</v>
      </c>
      <c r="B13" s="120">
        <v>1172857.3400000001</v>
      </c>
      <c r="C13" s="120">
        <v>1351966.13</v>
      </c>
      <c r="D13" s="97">
        <f t="shared" si="0"/>
        <v>15.271148833838547</v>
      </c>
      <c r="E13" s="4"/>
    </row>
    <row r="14" spans="1:8" ht="23.25" customHeight="1" thickBot="1" x14ac:dyDescent="0.3">
      <c r="A14" s="50" t="s">
        <v>46</v>
      </c>
      <c r="B14" s="120">
        <v>4442726.4800000004</v>
      </c>
      <c r="C14" s="120">
        <v>3882125.7</v>
      </c>
      <c r="D14" s="97">
        <f t="shared" si="0"/>
        <v>-12.618395089674758</v>
      </c>
      <c r="E14" s="4"/>
    </row>
    <row r="15" spans="1:8" ht="23.25" customHeight="1" thickBot="1" x14ac:dyDescent="0.3">
      <c r="A15" s="50" t="s">
        <v>47</v>
      </c>
      <c r="B15" s="120">
        <v>12510372.66</v>
      </c>
      <c r="C15" s="120">
        <v>23675387.420000002</v>
      </c>
      <c r="D15" s="97">
        <f t="shared" si="0"/>
        <v>89.246060556600568</v>
      </c>
      <c r="E15" s="4"/>
    </row>
    <row r="16" spans="1:8" ht="23.25" customHeight="1" thickBot="1" x14ac:dyDescent="0.3">
      <c r="A16" s="50" t="s">
        <v>48</v>
      </c>
      <c r="B16" s="120">
        <v>6139046.0499999998</v>
      </c>
      <c r="C16" s="120">
        <v>6103989.8499999996</v>
      </c>
      <c r="D16" s="97">
        <f t="shared" si="0"/>
        <v>-0.57103660266565659</v>
      </c>
      <c r="E16" s="4"/>
    </row>
    <row r="17" spans="1:5" ht="23.25" customHeight="1" thickBot="1" x14ac:dyDescent="0.3">
      <c r="A17" s="50" t="s">
        <v>49</v>
      </c>
      <c r="B17" s="120">
        <v>4908118.1000000006</v>
      </c>
      <c r="C17" s="120">
        <v>5146780.32</v>
      </c>
      <c r="D17" s="97">
        <f t="shared" si="0"/>
        <v>4.8626014113230021</v>
      </c>
      <c r="E17" s="4"/>
    </row>
    <row r="18" spans="1:5" ht="23.25" customHeight="1" thickBot="1" x14ac:dyDescent="0.3">
      <c r="A18" s="50" t="s">
        <v>50</v>
      </c>
      <c r="B18" s="120">
        <v>2898635.71</v>
      </c>
      <c r="C18" s="120">
        <v>3388704.97</v>
      </c>
      <c r="D18" s="97">
        <f t="shared" si="0"/>
        <v>16.90689376072029</v>
      </c>
      <c r="E18" s="4"/>
    </row>
    <row r="19" spans="1:5" ht="23.25" customHeight="1" thickBot="1" x14ac:dyDescent="0.3">
      <c r="A19" s="51" t="s">
        <v>51</v>
      </c>
      <c r="B19" s="120">
        <v>44723499.579999998</v>
      </c>
      <c r="C19" s="120">
        <v>46861105.960000001</v>
      </c>
      <c r="D19" s="97">
        <f>(C19-B19)/B19*100</f>
        <v>4.7796044586723792</v>
      </c>
      <c r="E19" s="4"/>
    </row>
    <row r="20" spans="1:5" ht="23.25" customHeight="1" thickBot="1" x14ac:dyDescent="0.3">
      <c r="A20" s="50" t="s">
        <v>52</v>
      </c>
      <c r="B20" s="120">
        <v>12286491.16</v>
      </c>
      <c r="C20" s="120">
        <v>15144162.949999999</v>
      </c>
      <c r="D20" s="97">
        <f t="shared" si="0"/>
        <v>23.258648484633746</v>
      </c>
      <c r="E20" s="4"/>
    </row>
    <row r="21" spans="1:5" ht="23.25" customHeight="1" thickBot="1" x14ac:dyDescent="0.3">
      <c r="A21" s="50" t="s">
        <v>53</v>
      </c>
      <c r="B21" s="120">
        <v>15644675.789999999</v>
      </c>
      <c r="C21" s="120">
        <v>19116400.780000001</v>
      </c>
      <c r="D21" s="97">
        <f t="shared" si="0"/>
        <v>22.191095786204222</v>
      </c>
      <c r="E21" s="4"/>
    </row>
    <row r="22" spans="1:5" ht="23.25" customHeight="1" thickBot="1" x14ac:dyDescent="0.3">
      <c r="A22" s="50" t="s">
        <v>54</v>
      </c>
      <c r="B22" s="120">
        <v>9520931.870000001</v>
      </c>
      <c r="C22" s="120">
        <v>9786595.6199999992</v>
      </c>
      <c r="D22" s="97">
        <f t="shared" si="0"/>
        <v>2.7903124780998785</v>
      </c>
      <c r="E22" s="4"/>
    </row>
    <row r="23" spans="1:5" ht="26.25" customHeight="1" thickBot="1" x14ac:dyDescent="0.3">
      <c r="A23" s="88" t="s">
        <v>2</v>
      </c>
      <c r="B23" s="95">
        <f>SUM(B6:B22)</f>
        <v>326857194.81</v>
      </c>
      <c r="C23" s="95">
        <f>SUM(C6:C22)</f>
        <v>481466136.46000004</v>
      </c>
      <c r="D23" s="96">
        <f t="shared" si="0"/>
        <v>47.301679175174108</v>
      </c>
      <c r="E23" s="4"/>
    </row>
  </sheetData>
  <mergeCells count="5"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24"/>
  <sheetViews>
    <sheetView workbookViewId="0">
      <selection activeCell="E9" sqref="E9"/>
    </sheetView>
  </sheetViews>
  <sheetFormatPr defaultRowHeight="15" x14ac:dyDescent="0.25"/>
  <cols>
    <col min="1" max="1" width="27.85546875" customWidth="1"/>
    <col min="2" max="2" width="15.140625" customWidth="1"/>
    <col min="3" max="3" width="16.7109375" customWidth="1"/>
    <col min="4" max="4" width="14.5703125" customWidth="1"/>
    <col min="5" max="5" width="15.42578125" customWidth="1"/>
    <col min="6" max="6" width="18" customWidth="1"/>
    <col min="7" max="7" width="11.140625" customWidth="1"/>
  </cols>
  <sheetData>
    <row r="1" spans="1:9" ht="16.5" thickBot="1" x14ac:dyDescent="0.3">
      <c r="A1" s="147" t="s">
        <v>168</v>
      </c>
      <c r="B1" s="6"/>
      <c r="C1" s="6"/>
      <c r="D1" s="6"/>
      <c r="E1" s="6"/>
      <c r="F1" s="6"/>
      <c r="G1" s="6"/>
      <c r="H1" s="6"/>
      <c r="I1" s="6"/>
    </row>
    <row r="2" spans="1:9" ht="15.75" thickBot="1" x14ac:dyDescent="0.3">
      <c r="A2" s="182" t="s">
        <v>56</v>
      </c>
      <c r="B2" s="184" t="s">
        <v>164</v>
      </c>
      <c r="C2" s="185"/>
      <c r="D2" s="185"/>
      <c r="E2" s="184" t="s">
        <v>167</v>
      </c>
      <c r="F2" s="185"/>
      <c r="G2" s="185"/>
    </row>
    <row r="3" spans="1:9" ht="42.75" thickBot="1" x14ac:dyDescent="0.3">
      <c r="A3" s="183"/>
      <c r="B3" s="24" t="s">
        <v>57</v>
      </c>
      <c r="C3" s="24" t="s">
        <v>28</v>
      </c>
      <c r="D3" s="25" t="s">
        <v>58</v>
      </c>
      <c r="E3" s="24" t="s">
        <v>57</v>
      </c>
      <c r="F3" s="24" t="s">
        <v>28</v>
      </c>
      <c r="G3" s="25" t="s">
        <v>58</v>
      </c>
    </row>
    <row r="4" spans="1:9" ht="20.25" customHeight="1" thickBot="1" x14ac:dyDescent="0.3">
      <c r="A4" s="5" t="s">
        <v>59</v>
      </c>
      <c r="B4" s="158">
        <v>21757286.879999999</v>
      </c>
      <c r="C4" s="159">
        <v>152305508.59999999</v>
      </c>
      <c r="D4" s="92">
        <f>(B4/C4)*100</f>
        <v>14.285292160470156</v>
      </c>
      <c r="E4" s="157">
        <v>15566092.6</v>
      </c>
      <c r="F4" s="120">
        <v>199174789.02000001</v>
      </c>
      <c r="G4" s="92">
        <f>(E4/F4)*100</f>
        <v>7.8152926264362401</v>
      </c>
    </row>
    <row r="5" spans="1:9" ht="20.25" customHeight="1" thickBot="1" x14ac:dyDescent="0.3">
      <c r="A5" s="5" t="s">
        <v>39</v>
      </c>
      <c r="B5" s="158">
        <v>1428895.53</v>
      </c>
      <c r="C5" s="159">
        <v>16812468.010000002</v>
      </c>
      <c r="D5" s="92">
        <f t="shared" ref="D5:D20" si="0">(B5/C5)*100</f>
        <v>8.4990230414124657</v>
      </c>
      <c r="E5" s="157">
        <v>1173434.75</v>
      </c>
      <c r="F5" s="120">
        <v>19717601.059999999</v>
      </c>
      <c r="G5" s="92">
        <f t="shared" ref="G5:G21" si="1">(E5/F5)*100</f>
        <v>5.9512044412972829</v>
      </c>
    </row>
    <row r="6" spans="1:9" ht="20.25" customHeight="1" thickBot="1" x14ac:dyDescent="0.3">
      <c r="A6" s="5" t="s">
        <v>60</v>
      </c>
      <c r="B6" s="158">
        <v>892966.28</v>
      </c>
      <c r="C6" s="159">
        <v>2717058.1</v>
      </c>
      <c r="D6" s="92">
        <f t="shared" si="0"/>
        <v>32.865189007183908</v>
      </c>
      <c r="E6" s="157">
        <v>824983</v>
      </c>
      <c r="F6" s="150">
        <v>2262046</v>
      </c>
      <c r="G6" s="92">
        <f t="shared" si="1"/>
        <v>36.470655327079996</v>
      </c>
    </row>
    <row r="7" spans="1:9" ht="20.25" customHeight="1" thickBot="1" x14ac:dyDescent="0.3">
      <c r="A7" s="52" t="s">
        <v>41</v>
      </c>
      <c r="B7" s="158">
        <v>1439366.76</v>
      </c>
      <c r="C7" s="159">
        <v>16853786.849999998</v>
      </c>
      <c r="D7" s="92">
        <f t="shared" si="0"/>
        <v>8.540316623263811</v>
      </c>
      <c r="E7" s="157">
        <v>1141096.8799999999</v>
      </c>
      <c r="F7" s="121">
        <v>19634684.98</v>
      </c>
      <c r="G7" s="92">
        <f t="shared" si="1"/>
        <v>5.8116383387985469</v>
      </c>
    </row>
    <row r="8" spans="1:9" ht="20.25" customHeight="1" thickBot="1" x14ac:dyDescent="0.3">
      <c r="A8" s="143" t="s">
        <v>42</v>
      </c>
      <c r="B8" s="158">
        <v>788669.5</v>
      </c>
      <c r="C8" s="159">
        <v>7178615.5700000003</v>
      </c>
      <c r="D8" s="92">
        <f t="shared" si="0"/>
        <v>10.986373240209602</v>
      </c>
      <c r="E8" s="157">
        <v>9923482.9199999999</v>
      </c>
      <c r="F8" s="120">
        <v>89191004.459999993</v>
      </c>
      <c r="G8" s="92">
        <f t="shared" si="1"/>
        <v>11.12610288456886</v>
      </c>
    </row>
    <row r="9" spans="1:9" ht="20.25" customHeight="1" thickBot="1" x14ac:dyDescent="0.3">
      <c r="A9" s="143" t="s">
        <v>43</v>
      </c>
      <c r="B9" s="158">
        <v>4491976.7700000005</v>
      </c>
      <c r="C9" s="159">
        <v>6513331.9199999999</v>
      </c>
      <c r="D9" s="92">
        <f t="shared" si="0"/>
        <v>68.965881443978375</v>
      </c>
      <c r="E9" s="157">
        <v>4154736.11</v>
      </c>
      <c r="F9" s="120">
        <v>7234592.6200000001</v>
      </c>
      <c r="G9" s="92">
        <f t="shared" si="1"/>
        <v>57.428750010252813</v>
      </c>
    </row>
    <row r="10" spans="1:9" ht="20.25" customHeight="1" thickBot="1" x14ac:dyDescent="0.3">
      <c r="A10" s="143" t="s">
        <v>44</v>
      </c>
      <c r="B10" s="158">
        <v>787843.95</v>
      </c>
      <c r="C10" s="159">
        <v>10229071.02</v>
      </c>
      <c r="D10" s="92">
        <f t="shared" si="0"/>
        <v>7.7020087988400725</v>
      </c>
      <c r="E10" s="157">
        <v>770823.43</v>
      </c>
      <c r="F10" s="120">
        <v>9794198.6199999992</v>
      </c>
      <c r="G10" s="92">
        <f t="shared" si="1"/>
        <v>7.8702041882830445</v>
      </c>
    </row>
    <row r="11" spans="1:9" ht="20.25" customHeight="1" thickBot="1" x14ac:dyDescent="0.3">
      <c r="A11" s="143" t="s">
        <v>45</v>
      </c>
      <c r="B11" s="158">
        <v>180094.41</v>
      </c>
      <c r="C11" s="159">
        <v>1172857.3400000001</v>
      </c>
      <c r="D11" s="92">
        <f t="shared" si="0"/>
        <v>15.355184629700998</v>
      </c>
      <c r="E11" s="157">
        <v>632200.01</v>
      </c>
      <c r="F11" s="120">
        <v>1351966.13</v>
      </c>
      <c r="G11" s="92">
        <f t="shared" si="1"/>
        <v>46.761527228496476</v>
      </c>
    </row>
    <row r="12" spans="1:9" ht="20.25" customHeight="1" thickBot="1" x14ac:dyDescent="0.3">
      <c r="A12" s="143" t="s">
        <v>46</v>
      </c>
      <c r="B12" s="158">
        <v>3287347.62</v>
      </c>
      <c r="C12" s="159">
        <v>4442726.4800000004</v>
      </c>
      <c r="D12" s="92">
        <f t="shared" si="0"/>
        <v>73.993923209065073</v>
      </c>
      <c r="E12" s="157">
        <v>3910535.78</v>
      </c>
      <c r="F12" s="120">
        <v>3882125.7</v>
      </c>
      <c r="G12" s="92">
        <f t="shared" si="1"/>
        <v>100.73181762249479</v>
      </c>
    </row>
    <row r="13" spans="1:9" ht="20.25" customHeight="1" thickBot="1" x14ac:dyDescent="0.3">
      <c r="A13" s="143" t="s">
        <v>47</v>
      </c>
      <c r="B13" s="158">
        <v>1152000.06</v>
      </c>
      <c r="C13" s="159">
        <v>12510372.66</v>
      </c>
      <c r="D13" s="92">
        <f t="shared" si="0"/>
        <v>9.2083592656143942</v>
      </c>
      <c r="E13" s="157">
        <v>2049634.88</v>
      </c>
      <c r="F13" s="120">
        <v>23675387.420000002</v>
      </c>
      <c r="G13" s="92">
        <f>(E13/F13)*100</f>
        <v>8.6572390290371857</v>
      </c>
    </row>
    <row r="14" spans="1:9" ht="20.25" customHeight="1" thickBot="1" x14ac:dyDescent="0.3">
      <c r="A14" s="143" t="s">
        <v>48</v>
      </c>
      <c r="B14" s="158">
        <v>3823361.19</v>
      </c>
      <c r="C14" s="159">
        <v>6139046.0499999998</v>
      </c>
      <c r="D14" s="92">
        <f t="shared" si="0"/>
        <v>62.279402351119359</v>
      </c>
      <c r="E14" s="157">
        <v>3204553.71</v>
      </c>
      <c r="F14" s="120">
        <v>6103989.8499999996</v>
      </c>
      <c r="G14" s="92">
        <f t="shared" si="1"/>
        <v>52.49932894301913</v>
      </c>
    </row>
    <row r="15" spans="1:9" ht="20.25" customHeight="1" thickBot="1" x14ac:dyDescent="0.3">
      <c r="A15" s="143" t="s">
        <v>149</v>
      </c>
      <c r="B15" s="158">
        <v>487015.33</v>
      </c>
      <c r="C15" s="159">
        <v>4908118.1000000006</v>
      </c>
      <c r="D15" s="92">
        <f t="shared" si="0"/>
        <v>9.9226489680433723</v>
      </c>
      <c r="E15" s="157">
        <v>425759.42</v>
      </c>
      <c r="F15" s="120">
        <v>5146780.32</v>
      </c>
      <c r="G15" s="92">
        <f t="shared" si="1"/>
        <v>8.27234491329523</v>
      </c>
    </row>
    <row r="16" spans="1:9" ht="20.25" customHeight="1" thickBot="1" x14ac:dyDescent="0.3">
      <c r="A16" s="143" t="s">
        <v>50</v>
      </c>
      <c r="B16" s="158">
        <v>133696.22</v>
      </c>
      <c r="C16" s="159">
        <v>2898635.71</v>
      </c>
      <c r="D16" s="92">
        <f t="shared" si="0"/>
        <v>4.6123843551213275</v>
      </c>
      <c r="E16" s="157">
        <v>152761.82999999999</v>
      </c>
      <c r="F16" s="120">
        <v>3388704.97</v>
      </c>
      <c r="G16" s="92">
        <f t="shared" si="1"/>
        <v>4.5079707838950638</v>
      </c>
    </row>
    <row r="17" spans="1:7" ht="20.25" customHeight="1" thickBot="1" x14ac:dyDescent="0.3">
      <c r="A17" s="144" t="s">
        <v>51</v>
      </c>
      <c r="B17" s="158">
        <v>3067897.74</v>
      </c>
      <c r="C17" s="159">
        <v>44723499.579999998</v>
      </c>
      <c r="D17" s="92">
        <f t="shared" si="0"/>
        <v>6.8596996407050863</v>
      </c>
      <c r="E17" s="157">
        <v>2182517.9900000002</v>
      </c>
      <c r="F17" s="120">
        <v>46861105.960000001</v>
      </c>
      <c r="G17" s="92">
        <f t="shared" si="1"/>
        <v>4.6574188664325753</v>
      </c>
    </row>
    <row r="18" spans="1:7" ht="20.25" customHeight="1" thickBot="1" x14ac:dyDescent="0.3">
      <c r="A18" s="143" t="s">
        <v>52</v>
      </c>
      <c r="B18" s="158">
        <v>645628.76</v>
      </c>
      <c r="C18" s="159">
        <v>12286491.16</v>
      </c>
      <c r="D18" s="92">
        <f t="shared" si="0"/>
        <v>5.2547855330894979</v>
      </c>
      <c r="E18" s="157">
        <v>851531.97</v>
      </c>
      <c r="F18" s="120">
        <v>15144162.949999999</v>
      </c>
      <c r="G18" s="92">
        <f t="shared" si="1"/>
        <v>5.6228394584198531</v>
      </c>
    </row>
    <row r="19" spans="1:7" ht="20.25" customHeight="1" thickBot="1" x14ac:dyDescent="0.3">
      <c r="A19" s="143" t="s">
        <v>53</v>
      </c>
      <c r="B19" s="158">
        <v>880142.95</v>
      </c>
      <c r="C19" s="159">
        <v>15644675.789999999</v>
      </c>
      <c r="D19" s="92">
        <f t="shared" si="0"/>
        <v>5.6258305497297876</v>
      </c>
      <c r="E19" s="157">
        <v>1051108.31</v>
      </c>
      <c r="F19" s="120">
        <v>19116400.780000001</v>
      </c>
      <c r="G19" s="92">
        <f t="shared" si="1"/>
        <v>5.4984634508170211</v>
      </c>
    </row>
    <row r="20" spans="1:7" ht="20.25" customHeight="1" thickBot="1" x14ac:dyDescent="0.3">
      <c r="A20" s="143" t="s">
        <v>54</v>
      </c>
      <c r="B20" s="158">
        <v>5947677.9900000002</v>
      </c>
      <c r="C20" s="159">
        <v>9520931.870000001</v>
      </c>
      <c r="D20" s="92">
        <f t="shared" si="0"/>
        <v>62.46949428071057</v>
      </c>
      <c r="E20" s="157">
        <v>12853230.380000001</v>
      </c>
      <c r="F20" s="120">
        <v>9786595.6199999992</v>
      </c>
      <c r="G20" s="92">
        <f t="shared" si="1"/>
        <v>131.33505131991959</v>
      </c>
    </row>
    <row r="21" spans="1:7" ht="21" customHeight="1" thickBot="1" x14ac:dyDescent="0.3">
      <c r="A21" s="40" t="s">
        <v>2</v>
      </c>
      <c r="B21" s="94">
        <f>SUM(B2:B20)</f>
        <v>51191867.940000005</v>
      </c>
      <c r="C21" s="94">
        <f>SUM(C2:C20)</f>
        <v>326857194.81</v>
      </c>
      <c r="D21" s="93">
        <f>(B21/C21)*100</f>
        <v>15.661845219517812</v>
      </c>
      <c r="E21" s="94">
        <f>SUM(E4:E20)</f>
        <v>60868483.970000006</v>
      </c>
      <c r="F21" s="94">
        <f>SUM(F4:F20)</f>
        <v>481466136.46000004</v>
      </c>
      <c r="G21" s="92">
        <f t="shared" si="1"/>
        <v>12.642318817588727</v>
      </c>
    </row>
    <row r="23" spans="1:7" x14ac:dyDescent="0.25">
      <c r="A23" s="186"/>
      <c r="B23" s="186"/>
      <c r="C23" s="186"/>
      <c r="D23" s="186"/>
      <c r="E23" s="33"/>
    </row>
    <row r="24" spans="1:7" x14ac:dyDescent="0.25">
      <c r="A24" s="186"/>
      <c r="B24" s="186"/>
      <c r="C24" s="186"/>
      <c r="D24" s="186"/>
    </row>
  </sheetData>
  <mergeCells count="5">
    <mergeCell ref="A2:A3"/>
    <mergeCell ref="B2:D2"/>
    <mergeCell ref="E2:G2"/>
    <mergeCell ref="A23:D23"/>
    <mergeCell ref="A24:D24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14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3"/>
  <sheetViews>
    <sheetView workbookViewId="0">
      <selection activeCell="E5" sqref="E5:F21"/>
    </sheetView>
  </sheetViews>
  <sheetFormatPr defaultRowHeight="15" x14ac:dyDescent="0.25"/>
  <cols>
    <col min="1" max="1" width="31.140625" customWidth="1"/>
    <col min="2" max="2" width="11.5703125" customWidth="1"/>
    <col min="3" max="3" width="11.28515625" customWidth="1"/>
    <col min="4" max="4" width="10.85546875" customWidth="1"/>
    <col min="5" max="5" width="11.85546875" customWidth="1"/>
    <col min="6" max="6" width="11.5703125" customWidth="1"/>
  </cols>
  <sheetData>
    <row r="1" spans="1:11" ht="16.5" thickBot="1" x14ac:dyDescent="0.3">
      <c r="A1" s="175" t="s">
        <v>61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16.5" thickBot="1" x14ac:dyDescent="0.3">
      <c r="A2" s="32"/>
      <c r="B2" s="187" t="s">
        <v>63</v>
      </c>
      <c r="C2" s="188"/>
      <c r="D2" s="189"/>
      <c r="E2" s="190" t="s">
        <v>64</v>
      </c>
      <c r="F2" s="191"/>
      <c r="G2" s="192"/>
    </row>
    <row r="3" spans="1:11" ht="15.75" x14ac:dyDescent="0.25">
      <c r="A3" s="37" t="s">
        <v>62</v>
      </c>
      <c r="B3" s="178" t="s">
        <v>164</v>
      </c>
      <c r="C3" s="178" t="s">
        <v>167</v>
      </c>
      <c r="D3" s="38" t="s">
        <v>65</v>
      </c>
      <c r="E3" s="178" t="s">
        <v>164</v>
      </c>
      <c r="F3" s="38" t="s">
        <v>169</v>
      </c>
      <c r="G3" s="38" t="s">
        <v>65</v>
      </c>
    </row>
    <row r="4" spans="1:11" ht="16.5" thickBot="1" x14ac:dyDescent="0.3">
      <c r="A4" s="39"/>
      <c r="B4" s="193"/>
      <c r="C4" s="193"/>
      <c r="D4" s="38" t="s">
        <v>66</v>
      </c>
      <c r="E4" s="193"/>
      <c r="F4" s="38">
        <v>2021</v>
      </c>
      <c r="G4" s="38" t="s">
        <v>66</v>
      </c>
    </row>
    <row r="5" spans="1:11" ht="21" customHeight="1" thickBot="1" x14ac:dyDescent="0.3">
      <c r="A5" s="89" t="s">
        <v>67</v>
      </c>
      <c r="B5" s="122">
        <v>10903</v>
      </c>
      <c r="C5" s="122">
        <v>13186</v>
      </c>
      <c r="D5" s="98">
        <f t="shared" ref="D5:D22" si="0">(C5-B5)/B5*100</f>
        <v>20.939191048335321</v>
      </c>
      <c r="E5" s="122">
        <v>5808</v>
      </c>
      <c r="F5" s="122">
        <v>4176</v>
      </c>
      <c r="G5" s="96">
        <f t="shared" ref="G5:G22" si="1">(F5-E5)/E5*100</f>
        <v>-28.099173553719009</v>
      </c>
    </row>
    <row r="6" spans="1:11" ht="21" customHeight="1" thickBot="1" x14ac:dyDescent="0.3">
      <c r="A6" s="89" t="s">
        <v>39</v>
      </c>
      <c r="B6" s="123">
        <v>1732</v>
      </c>
      <c r="C6" s="123">
        <v>1970</v>
      </c>
      <c r="D6" s="98">
        <f t="shared" si="0"/>
        <v>13.741339491916859</v>
      </c>
      <c r="E6" s="123">
        <v>1700</v>
      </c>
      <c r="F6" s="123">
        <v>1125</v>
      </c>
      <c r="G6" s="96">
        <f t="shared" si="1"/>
        <v>-33.82352941176471</v>
      </c>
    </row>
    <row r="7" spans="1:11" ht="21" customHeight="1" thickBot="1" x14ac:dyDescent="0.3">
      <c r="A7" s="89" t="s">
        <v>40</v>
      </c>
      <c r="B7" s="122">
        <v>306</v>
      </c>
      <c r="C7" s="122">
        <v>270</v>
      </c>
      <c r="D7" s="98">
        <f t="shared" si="0"/>
        <v>-11.76470588235294</v>
      </c>
      <c r="E7" s="122">
        <v>924</v>
      </c>
      <c r="F7" s="122">
        <v>1014</v>
      </c>
      <c r="G7" s="96">
        <f t="shared" si="1"/>
        <v>9.7402597402597415</v>
      </c>
    </row>
    <row r="8" spans="1:11" ht="21" customHeight="1" thickBot="1" x14ac:dyDescent="0.3">
      <c r="A8" s="89" t="s">
        <v>41</v>
      </c>
      <c r="B8" s="124">
        <v>1941</v>
      </c>
      <c r="C8" s="124">
        <v>1827</v>
      </c>
      <c r="D8" s="98">
        <f t="shared" si="0"/>
        <v>-5.873261205564142</v>
      </c>
      <c r="E8" s="124">
        <v>1481</v>
      </c>
      <c r="F8" s="124">
        <v>1060</v>
      </c>
      <c r="G8" s="96">
        <f t="shared" si="1"/>
        <v>-28.426738690074277</v>
      </c>
    </row>
    <row r="9" spans="1:11" ht="21" customHeight="1" thickBot="1" x14ac:dyDescent="0.3">
      <c r="A9" s="135" t="s">
        <v>42</v>
      </c>
      <c r="B9" s="123">
        <v>800</v>
      </c>
      <c r="C9" s="123">
        <v>822</v>
      </c>
      <c r="D9" s="98">
        <f t="shared" si="0"/>
        <v>2.75</v>
      </c>
      <c r="E9" s="123">
        <v>1035</v>
      </c>
      <c r="F9" s="123">
        <v>883</v>
      </c>
      <c r="G9" s="96">
        <f t="shared" si="1"/>
        <v>-14.685990338164251</v>
      </c>
    </row>
    <row r="10" spans="1:11" ht="21" customHeight="1" thickBot="1" x14ac:dyDescent="0.3">
      <c r="A10" s="135" t="s">
        <v>43</v>
      </c>
      <c r="B10" s="125">
        <v>757</v>
      </c>
      <c r="C10" s="125">
        <v>729</v>
      </c>
      <c r="D10" s="98">
        <f>(C10-B10)/B10*100</f>
        <v>-3.6988110964332894</v>
      </c>
      <c r="E10" s="125">
        <v>1958</v>
      </c>
      <c r="F10" s="125">
        <v>1947</v>
      </c>
      <c r="G10" s="96">
        <f t="shared" si="1"/>
        <v>-0.5617977528089888</v>
      </c>
    </row>
    <row r="11" spans="1:11" ht="21" customHeight="1" thickBot="1" x14ac:dyDescent="0.3">
      <c r="A11" s="135" t="s">
        <v>44</v>
      </c>
      <c r="B11" s="125">
        <v>1100</v>
      </c>
      <c r="C11" s="125">
        <v>1150</v>
      </c>
      <c r="D11" s="98">
        <f t="shared" si="0"/>
        <v>4.5454545454545459</v>
      </c>
      <c r="E11" s="125">
        <v>984</v>
      </c>
      <c r="F11" s="125">
        <v>1050</v>
      </c>
      <c r="G11" s="96">
        <f t="shared" si="1"/>
        <v>6.7073170731707323</v>
      </c>
    </row>
    <row r="12" spans="1:11" ht="21" customHeight="1" thickBot="1" x14ac:dyDescent="0.3">
      <c r="A12" s="135" t="s">
        <v>45</v>
      </c>
      <c r="B12" s="123">
        <v>168</v>
      </c>
      <c r="C12" s="123">
        <v>176</v>
      </c>
      <c r="D12" s="98">
        <f t="shared" si="0"/>
        <v>4.7619047619047619</v>
      </c>
      <c r="E12" s="123">
        <v>325</v>
      </c>
      <c r="F12" s="123">
        <v>351</v>
      </c>
      <c r="G12" s="96">
        <f t="shared" si="1"/>
        <v>8</v>
      </c>
    </row>
    <row r="13" spans="1:11" ht="21" customHeight="1" thickBot="1" x14ac:dyDescent="0.3">
      <c r="A13" s="135" t="s">
        <v>46</v>
      </c>
      <c r="B13" s="125">
        <v>402</v>
      </c>
      <c r="C13" s="125">
        <v>426</v>
      </c>
      <c r="D13" s="98">
        <f t="shared" si="0"/>
        <v>5.9701492537313428</v>
      </c>
      <c r="E13" s="126">
        <v>714</v>
      </c>
      <c r="F13" s="126">
        <v>479</v>
      </c>
      <c r="G13" s="96">
        <f t="shared" si="1"/>
        <v>-32.913165266106439</v>
      </c>
    </row>
    <row r="14" spans="1:11" ht="21" customHeight="1" thickBot="1" x14ac:dyDescent="0.3">
      <c r="A14" s="135" t="s">
        <v>47</v>
      </c>
      <c r="B14" s="122">
        <v>1211</v>
      </c>
      <c r="C14" s="122">
        <v>1929</v>
      </c>
      <c r="D14" s="98">
        <f t="shared" si="0"/>
        <v>59.289843104872006</v>
      </c>
      <c r="E14" s="122">
        <v>1169</v>
      </c>
      <c r="F14" s="122">
        <v>1994</v>
      </c>
      <c r="G14" s="96">
        <f t="shared" si="1"/>
        <v>70.573139435414888</v>
      </c>
    </row>
    <row r="15" spans="1:11" ht="21" customHeight="1" thickBot="1" x14ac:dyDescent="0.3">
      <c r="A15" s="135" t="s">
        <v>48</v>
      </c>
      <c r="B15" s="123">
        <v>535</v>
      </c>
      <c r="C15" s="123">
        <v>631</v>
      </c>
      <c r="D15" s="98">
        <f t="shared" si="0"/>
        <v>17.943925233644858</v>
      </c>
      <c r="E15" s="123">
        <v>931</v>
      </c>
      <c r="F15" s="123">
        <v>852</v>
      </c>
      <c r="G15" s="96">
        <f t="shared" si="1"/>
        <v>-8.4854994629430713</v>
      </c>
    </row>
    <row r="16" spans="1:11" ht="21" customHeight="1" thickBot="1" x14ac:dyDescent="0.3">
      <c r="A16" s="135" t="s">
        <v>49</v>
      </c>
      <c r="B16" s="125">
        <v>503</v>
      </c>
      <c r="C16" s="125">
        <v>600</v>
      </c>
      <c r="D16" s="98">
        <f t="shared" si="0"/>
        <v>19.284294234592444</v>
      </c>
      <c r="E16" s="126">
        <v>1630</v>
      </c>
      <c r="F16" s="126">
        <v>1255</v>
      </c>
      <c r="G16" s="96">
        <f t="shared" si="1"/>
        <v>-23.006134969325153</v>
      </c>
    </row>
    <row r="17" spans="1:7" ht="21" customHeight="1" thickBot="1" x14ac:dyDescent="0.3">
      <c r="A17" s="135" t="s">
        <v>50</v>
      </c>
      <c r="B17" s="122">
        <v>304</v>
      </c>
      <c r="C17" s="122">
        <v>296</v>
      </c>
      <c r="D17" s="98">
        <f t="shared" si="0"/>
        <v>-2.6315789473684208</v>
      </c>
      <c r="E17" s="122">
        <v>699</v>
      </c>
      <c r="F17" s="122">
        <v>536</v>
      </c>
      <c r="G17" s="96">
        <f t="shared" si="1"/>
        <v>-23.319027181688128</v>
      </c>
    </row>
    <row r="18" spans="1:7" ht="21" customHeight="1" thickBot="1" x14ac:dyDescent="0.3">
      <c r="A18" s="135" t="s">
        <v>51</v>
      </c>
      <c r="B18" s="122">
        <v>4758</v>
      </c>
      <c r="C18" s="122">
        <v>4540</v>
      </c>
      <c r="D18" s="98">
        <f t="shared" si="0"/>
        <v>-4.581757040773434</v>
      </c>
      <c r="E18" s="122">
        <v>1745</v>
      </c>
      <c r="F18" s="122">
        <v>1748</v>
      </c>
      <c r="G18" s="96">
        <f t="shared" si="1"/>
        <v>0.17191977077363896</v>
      </c>
    </row>
    <row r="19" spans="1:7" ht="21" customHeight="1" thickBot="1" x14ac:dyDescent="0.3">
      <c r="A19" s="89" t="s">
        <v>52</v>
      </c>
      <c r="B19" s="125">
        <v>1370</v>
      </c>
      <c r="C19" s="125">
        <v>1372</v>
      </c>
      <c r="D19" s="98">
        <f t="shared" si="0"/>
        <v>0.145985401459854</v>
      </c>
      <c r="E19" s="125">
        <v>468</v>
      </c>
      <c r="F19" s="125">
        <v>313</v>
      </c>
      <c r="G19" s="96">
        <f t="shared" si="1"/>
        <v>-33.119658119658119</v>
      </c>
    </row>
    <row r="20" spans="1:7" ht="21" customHeight="1" thickBot="1" x14ac:dyDescent="0.3">
      <c r="A20" s="89" t="s">
        <v>53</v>
      </c>
      <c r="B20" s="126">
        <v>1425</v>
      </c>
      <c r="C20" s="126">
        <v>1554</v>
      </c>
      <c r="D20" s="98">
        <f t="shared" si="0"/>
        <v>9.0526315789473699</v>
      </c>
      <c r="E20" s="126">
        <v>938</v>
      </c>
      <c r="F20" s="126">
        <v>774</v>
      </c>
      <c r="G20" s="96">
        <f t="shared" si="1"/>
        <v>-17.484008528784649</v>
      </c>
    </row>
    <row r="21" spans="1:7" ht="21" customHeight="1" thickBot="1" x14ac:dyDescent="0.3">
      <c r="A21" s="89" t="s">
        <v>54</v>
      </c>
      <c r="B21" s="125">
        <v>913</v>
      </c>
      <c r="C21" s="125">
        <v>919</v>
      </c>
      <c r="D21" s="98">
        <f t="shared" si="0"/>
        <v>0.65717415115005473</v>
      </c>
      <c r="E21" s="125">
        <v>2037</v>
      </c>
      <c r="F21" s="125">
        <v>2940</v>
      </c>
      <c r="G21" s="96">
        <f t="shared" si="1"/>
        <v>44.329896907216494</v>
      </c>
    </row>
    <row r="22" spans="1:7" ht="21" customHeight="1" thickBot="1" x14ac:dyDescent="0.3">
      <c r="A22" s="30" t="s">
        <v>2</v>
      </c>
      <c r="B22" s="154">
        <f>SUM(B5:B21)</f>
        <v>29128</v>
      </c>
      <c r="C22" s="155">
        <f>SUM(C5:C21)</f>
        <v>32397</v>
      </c>
      <c r="D22" s="99">
        <f t="shared" si="0"/>
        <v>11.222878330129085</v>
      </c>
      <c r="E22" s="155">
        <f>SUM(E5:E21)</f>
        <v>24546</v>
      </c>
      <c r="F22" s="155">
        <f>SUM(F5:F21)</f>
        <v>22497</v>
      </c>
      <c r="G22" s="100">
        <f t="shared" si="1"/>
        <v>-8.3475922757272052</v>
      </c>
    </row>
    <row r="23" spans="1:7" x14ac:dyDescent="0.25">
      <c r="F23" s="41"/>
    </row>
  </sheetData>
  <mergeCells count="6">
    <mergeCell ref="A1:K1"/>
    <mergeCell ref="B2:D2"/>
    <mergeCell ref="E2:G2"/>
    <mergeCell ref="B3:B4"/>
    <mergeCell ref="E3:E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4"/>
  <sheetViews>
    <sheetView workbookViewId="0">
      <selection activeCell="C12" sqref="C12"/>
    </sheetView>
  </sheetViews>
  <sheetFormatPr defaultRowHeight="15" x14ac:dyDescent="0.25"/>
  <cols>
    <col min="1" max="1" width="13.5703125" customWidth="1"/>
    <col min="2" max="2" width="10.5703125" customWidth="1"/>
    <col min="3" max="3" width="13.85546875" customWidth="1"/>
    <col min="4" max="4" width="14.140625" customWidth="1"/>
    <col min="5" max="5" width="11.140625" customWidth="1"/>
    <col min="6" max="6" width="8.140625" customWidth="1"/>
    <col min="7" max="7" width="14.140625" customWidth="1"/>
    <col min="8" max="8" width="13.5703125" customWidth="1"/>
    <col min="9" max="9" width="14.7109375" customWidth="1"/>
    <col min="10" max="10" width="13" customWidth="1"/>
    <col min="11" max="11" width="12.42578125" customWidth="1"/>
    <col min="12" max="12" width="14.7109375" customWidth="1"/>
  </cols>
  <sheetData>
    <row r="1" spans="1:12" ht="30.75" customHeight="1" thickBot="1" x14ac:dyDescent="0.3">
      <c r="A1" s="197" t="s">
        <v>156</v>
      </c>
      <c r="B1" s="197"/>
      <c r="C1" s="197"/>
      <c r="D1" s="197"/>
      <c r="E1" s="197"/>
      <c r="F1" s="197"/>
      <c r="G1" s="197"/>
      <c r="H1" s="197"/>
      <c r="I1" s="197"/>
    </row>
    <row r="2" spans="1:12" ht="16.5" thickBot="1" x14ac:dyDescent="0.3">
      <c r="A2" s="198" t="s">
        <v>68</v>
      </c>
      <c r="B2" s="200"/>
      <c r="C2" s="202" t="s">
        <v>69</v>
      </c>
      <c r="D2" s="203"/>
      <c r="E2" s="204"/>
      <c r="F2" s="74"/>
      <c r="G2" s="205" t="s">
        <v>70</v>
      </c>
      <c r="H2" s="203"/>
      <c r="I2" s="203"/>
      <c r="J2" s="203"/>
      <c r="K2" s="203"/>
      <c r="L2" s="206"/>
    </row>
    <row r="3" spans="1:12" ht="16.5" thickBot="1" x14ac:dyDescent="0.3">
      <c r="A3" s="199"/>
      <c r="B3" s="201"/>
      <c r="C3" s="198" t="s">
        <v>71</v>
      </c>
      <c r="D3" s="198" t="s">
        <v>72</v>
      </c>
      <c r="E3" s="69" t="s">
        <v>161</v>
      </c>
      <c r="F3" s="67"/>
      <c r="G3" s="71" t="s">
        <v>73</v>
      </c>
      <c r="H3" s="82" t="s">
        <v>74</v>
      </c>
      <c r="I3" s="82" t="s">
        <v>75</v>
      </c>
      <c r="J3" s="82" t="s">
        <v>76</v>
      </c>
      <c r="K3" s="82" t="s">
        <v>77</v>
      </c>
      <c r="L3" s="208" t="s">
        <v>2</v>
      </c>
    </row>
    <row r="4" spans="1:12" ht="15.75" x14ac:dyDescent="0.25">
      <c r="A4" s="199" t="s">
        <v>78</v>
      </c>
      <c r="B4" s="64" t="s">
        <v>79</v>
      </c>
      <c r="C4" s="199"/>
      <c r="D4" s="199"/>
      <c r="E4" s="70" t="s">
        <v>80</v>
      </c>
      <c r="F4" s="67"/>
      <c r="G4" s="72" t="s">
        <v>81</v>
      </c>
      <c r="H4" s="66" t="s">
        <v>82</v>
      </c>
      <c r="I4" s="66" t="s">
        <v>83</v>
      </c>
      <c r="J4" s="66" t="s">
        <v>84</v>
      </c>
      <c r="K4" s="66" t="s">
        <v>84</v>
      </c>
      <c r="L4" s="209"/>
    </row>
    <row r="5" spans="1:12" ht="16.5" thickBot="1" x14ac:dyDescent="0.3">
      <c r="A5" s="211"/>
      <c r="B5" s="85" t="s">
        <v>169</v>
      </c>
      <c r="C5" s="207"/>
      <c r="D5" s="207"/>
      <c r="E5" s="81" t="s">
        <v>66</v>
      </c>
      <c r="F5" s="67"/>
      <c r="G5" s="83" t="s">
        <v>85</v>
      </c>
      <c r="H5" s="84" t="s">
        <v>86</v>
      </c>
      <c r="I5" s="84" t="s">
        <v>87</v>
      </c>
      <c r="J5" s="84" t="s">
        <v>88</v>
      </c>
      <c r="K5" s="84" t="s">
        <v>89</v>
      </c>
      <c r="L5" s="210"/>
    </row>
    <row r="6" spans="1:12" ht="25.5" customHeight="1" thickBot="1" x14ac:dyDescent="0.3">
      <c r="A6" s="77" t="s">
        <v>162</v>
      </c>
      <c r="B6" s="79">
        <v>2020</v>
      </c>
      <c r="C6" s="119">
        <v>469815.51</v>
      </c>
      <c r="D6" s="127">
        <v>454646.05</v>
      </c>
      <c r="E6" s="101"/>
      <c r="F6" s="68"/>
      <c r="G6" s="119">
        <v>59430.63</v>
      </c>
      <c r="H6" s="119">
        <v>59611.93</v>
      </c>
      <c r="I6" s="119">
        <v>1</v>
      </c>
      <c r="J6" s="119">
        <v>4224.78</v>
      </c>
      <c r="K6" s="128">
        <v>1000</v>
      </c>
      <c r="L6" s="107">
        <f>SUM(G6:K6)</f>
        <v>124268.34</v>
      </c>
    </row>
    <row r="7" spans="1:12" ht="26.25" customHeight="1" thickBot="1" x14ac:dyDescent="0.3">
      <c r="A7" s="77" t="s">
        <v>93</v>
      </c>
      <c r="B7" s="75">
        <v>2021</v>
      </c>
      <c r="C7" s="119">
        <v>2030990.93</v>
      </c>
      <c r="D7" s="127">
        <v>2063766.93</v>
      </c>
      <c r="E7" s="101">
        <f>(D7/C7)*100</f>
        <v>101.61379351900896</v>
      </c>
      <c r="F7" s="68"/>
      <c r="G7" s="119">
        <v>1772570.58</v>
      </c>
      <c r="H7" s="119">
        <v>900159.64</v>
      </c>
      <c r="I7" s="119">
        <v>65119.23</v>
      </c>
      <c r="J7" s="119">
        <v>35662.370000000003</v>
      </c>
      <c r="K7" s="128">
        <v>1000</v>
      </c>
      <c r="L7" s="108">
        <f>SUM(G7:K7)</f>
        <v>2774511.8200000003</v>
      </c>
    </row>
    <row r="8" spans="1:12" ht="35.25" customHeight="1" thickBot="1" x14ac:dyDescent="0.3">
      <c r="A8" s="78" t="s">
        <v>90</v>
      </c>
      <c r="B8" s="80" t="s">
        <v>91</v>
      </c>
      <c r="C8" s="102"/>
      <c r="D8" s="103"/>
      <c r="E8" s="101"/>
      <c r="F8" s="68"/>
      <c r="G8" s="102"/>
      <c r="H8" s="102"/>
      <c r="I8" s="102"/>
      <c r="J8" s="102"/>
      <c r="K8" s="103"/>
      <c r="L8" s="108"/>
    </row>
    <row r="9" spans="1:12" ht="25.5" customHeight="1" thickBot="1" x14ac:dyDescent="0.3">
      <c r="A9" s="77" t="s">
        <v>92</v>
      </c>
      <c r="B9" s="79">
        <v>2020</v>
      </c>
      <c r="C9" s="119">
        <v>890035.67</v>
      </c>
      <c r="D9" s="129">
        <v>938101.21</v>
      </c>
      <c r="E9" s="101">
        <f>(D9/C9)*100</f>
        <v>105.40040603091782</v>
      </c>
      <c r="F9" s="68"/>
      <c r="G9" s="119">
        <v>425751.34</v>
      </c>
      <c r="H9" s="119">
        <v>66052.160000000003</v>
      </c>
      <c r="I9" s="119">
        <v>113744.17</v>
      </c>
      <c r="J9" s="119">
        <v>25893.7</v>
      </c>
      <c r="K9" s="128">
        <v>35.14</v>
      </c>
      <c r="L9" s="109">
        <f>SUM(G9:K9)</f>
        <v>631476.51</v>
      </c>
    </row>
    <row r="10" spans="1:12" ht="27" customHeight="1" thickBot="1" x14ac:dyDescent="0.3">
      <c r="A10" s="77" t="s">
        <v>93</v>
      </c>
      <c r="B10" s="75">
        <v>2021</v>
      </c>
      <c r="C10" s="119">
        <v>1982243.52</v>
      </c>
      <c r="D10" s="127">
        <v>2078449.42</v>
      </c>
      <c r="E10" s="101">
        <f>(D10/C10)*100</f>
        <v>104.85338451251438</v>
      </c>
      <c r="F10" s="68"/>
      <c r="G10" s="119">
        <v>714584.65</v>
      </c>
      <c r="H10" s="119">
        <v>775820.75</v>
      </c>
      <c r="I10" s="119">
        <v>288444.61</v>
      </c>
      <c r="J10" s="119">
        <v>34303.269999999997</v>
      </c>
      <c r="K10" s="128">
        <v>35.14</v>
      </c>
      <c r="L10" s="107">
        <f>SUM(G10:K10)</f>
        <v>1813188.4199999997</v>
      </c>
    </row>
    <row r="11" spans="1:12" ht="39" customHeight="1" thickBot="1" x14ac:dyDescent="0.3">
      <c r="A11" s="78" t="s">
        <v>90</v>
      </c>
      <c r="B11" s="76" t="s">
        <v>91</v>
      </c>
      <c r="C11" s="104">
        <f>((C10-C9)/C9)*100</f>
        <v>122.71506489172508</v>
      </c>
      <c r="D11" s="105">
        <f>((D10-D9)/D9)*100</f>
        <v>121.55918762752688</v>
      </c>
      <c r="E11" s="101"/>
      <c r="F11" s="68"/>
      <c r="G11" s="104">
        <f t="shared" ref="G11:L11" si="0">((G10-G9)/G9)*100</f>
        <v>67.840845785711437</v>
      </c>
      <c r="H11" s="104">
        <f t="shared" si="0"/>
        <v>1074.5577283165303</v>
      </c>
      <c r="I11" s="104">
        <f t="shared" si="0"/>
        <v>153.59067633971921</v>
      </c>
      <c r="J11" s="104">
        <f t="shared" si="0"/>
        <v>32.477282118816532</v>
      </c>
      <c r="K11" s="105">
        <f t="shared" si="0"/>
        <v>0</v>
      </c>
      <c r="L11" s="107">
        <f t="shared" si="0"/>
        <v>187.1347376009283</v>
      </c>
    </row>
    <row r="12" spans="1:12" ht="33" customHeight="1" thickBot="1" x14ac:dyDescent="0.3">
      <c r="A12" s="194" t="s">
        <v>2</v>
      </c>
      <c r="B12" s="75">
        <v>2020</v>
      </c>
      <c r="C12" s="151">
        <f>(C6+C9)</f>
        <v>1359851.1800000002</v>
      </c>
      <c r="D12" s="132">
        <f>(D6+D9)</f>
        <v>1392747.26</v>
      </c>
      <c r="E12" s="101">
        <f>(D12/C12)*100</f>
        <v>102.41909412469678</v>
      </c>
      <c r="F12" s="86"/>
      <c r="G12" s="131">
        <f t="shared" ref="G12:K13" si="1">(G6+G9)</f>
        <v>485181.97000000003</v>
      </c>
      <c r="H12" s="151">
        <f t="shared" si="1"/>
        <v>125664.09</v>
      </c>
      <c r="I12" s="131">
        <f t="shared" si="1"/>
        <v>113745.17</v>
      </c>
      <c r="J12" s="131">
        <f t="shared" si="1"/>
        <v>30118.48</v>
      </c>
      <c r="K12" s="132">
        <f t="shared" si="1"/>
        <v>1035.1400000000001</v>
      </c>
      <c r="L12" s="107">
        <f t="shared" ref="L12:L13" si="2">(L6+L9)</f>
        <v>755744.85</v>
      </c>
    </row>
    <row r="13" spans="1:12" ht="30.75" customHeight="1" thickBot="1" x14ac:dyDescent="0.3">
      <c r="A13" s="195"/>
      <c r="B13" s="75">
        <v>2021</v>
      </c>
      <c r="C13" s="133">
        <f>(C7+C10)</f>
        <v>4013234.45</v>
      </c>
      <c r="D13" s="134">
        <f>(D7+D10)</f>
        <v>4142216.3499999996</v>
      </c>
      <c r="E13" s="106">
        <f>(D13/C13)*100</f>
        <v>103.21391390428236</v>
      </c>
      <c r="F13" s="86"/>
      <c r="G13" s="133">
        <f t="shared" si="1"/>
        <v>2487155.23</v>
      </c>
      <c r="H13" s="152">
        <f t="shared" si="1"/>
        <v>1675980.3900000001</v>
      </c>
      <c r="I13" s="133">
        <f t="shared" si="1"/>
        <v>353563.83999999997</v>
      </c>
      <c r="J13" s="133">
        <f t="shared" si="1"/>
        <v>69965.64</v>
      </c>
      <c r="K13" s="134">
        <f t="shared" si="1"/>
        <v>1035.1400000000001</v>
      </c>
      <c r="L13" s="153">
        <f t="shared" si="2"/>
        <v>4587700.24</v>
      </c>
    </row>
    <row r="14" spans="1:12" ht="43.5" customHeight="1" thickBot="1" x14ac:dyDescent="0.3">
      <c r="A14" s="196"/>
      <c r="B14" s="76" t="s">
        <v>91</v>
      </c>
      <c r="C14" s="110">
        <f>((C13-C12)/C12)*100</f>
        <v>195.1230626574887</v>
      </c>
      <c r="D14" s="111">
        <f>((D13-D12)/D12)*100</f>
        <v>197.41335481069265</v>
      </c>
      <c r="E14" s="111">
        <f>((E13-E12)/E12)*100</f>
        <v>0.77604648467001236</v>
      </c>
      <c r="F14" s="73"/>
      <c r="G14" s="110">
        <f t="shared" ref="G14:L14" si="3">((G13-G12)/G12)*100</f>
        <v>412.62317723801647</v>
      </c>
      <c r="H14" s="110">
        <f t="shared" si="3"/>
        <v>1233.69874400873</v>
      </c>
      <c r="I14" s="110">
        <f t="shared" si="3"/>
        <v>210.83855252930738</v>
      </c>
      <c r="J14" s="110">
        <f t="shared" si="3"/>
        <v>132.30136447788868</v>
      </c>
      <c r="K14" s="110">
        <f t="shared" si="3"/>
        <v>0</v>
      </c>
      <c r="L14" s="112">
        <f t="shared" si="3"/>
        <v>507.0435332771371</v>
      </c>
    </row>
  </sheetData>
  <mergeCells count="10">
    <mergeCell ref="A12:A14"/>
    <mergeCell ref="A1:I1"/>
    <mergeCell ref="A2:A3"/>
    <mergeCell ref="B2:B3"/>
    <mergeCell ref="C2:E2"/>
    <mergeCell ref="G2:L2"/>
    <mergeCell ref="C3:C5"/>
    <mergeCell ref="D3:D5"/>
    <mergeCell ref="L3:L5"/>
    <mergeCell ref="A4:A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8"/>
  <sheetViews>
    <sheetView workbookViewId="0">
      <selection activeCell="H19" sqref="H19"/>
    </sheetView>
  </sheetViews>
  <sheetFormatPr defaultRowHeight="15" x14ac:dyDescent="0.25"/>
  <cols>
    <col min="1" max="1" width="26.7109375" customWidth="1"/>
    <col min="2" max="2" width="14.140625" customWidth="1"/>
    <col min="3" max="3" width="14" customWidth="1"/>
    <col min="4" max="4" width="13.140625" customWidth="1"/>
    <col min="5" max="5" width="14.7109375" customWidth="1"/>
  </cols>
  <sheetData>
    <row r="1" spans="1:8" ht="16.5" thickBot="1" x14ac:dyDescent="0.3">
      <c r="A1" s="212" t="s">
        <v>114</v>
      </c>
      <c r="B1" s="212"/>
      <c r="C1" s="212"/>
      <c r="D1" s="212"/>
      <c r="E1" s="212"/>
      <c r="F1" s="212"/>
      <c r="G1" s="212"/>
      <c r="H1" s="212"/>
    </row>
    <row r="2" spans="1:8" ht="15.75" thickBot="1" x14ac:dyDescent="0.3">
      <c r="A2" s="213"/>
      <c r="B2" s="214"/>
      <c r="C2" s="214"/>
      <c r="D2" s="214"/>
      <c r="E2" s="215"/>
    </row>
    <row r="3" spans="1:8" ht="16.5" thickBot="1" x14ac:dyDescent="0.3">
      <c r="A3" s="7" t="s">
        <v>115</v>
      </c>
      <c r="B3" s="8" t="s">
        <v>116</v>
      </c>
      <c r="C3" s="8" t="s">
        <v>99</v>
      </c>
      <c r="D3" s="8" t="s">
        <v>101</v>
      </c>
      <c r="E3" s="8" t="s">
        <v>100</v>
      </c>
    </row>
    <row r="4" spans="1:8" ht="15.75" thickBot="1" x14ac:dyDescent="0.3">
      <c r="A4" s="11" t="s">
        <v>117</v>
      </c>
      <c r="B4" s="17" t="s">
        <v>118</v>
      </c>
      <c r="C4" s="17"/>
      <c r="D4" s="17"/>
      <c r="E4" s="17"/>
    </row>
    <row r="5" spans="1:8" ht="15.75" thickBot="1" x14ac:dyDescent="0.3">
      <c r="A5" s="11" t="s">
        <v>119</v>
      </c>
      <c r="B5" s="17" t="s">
        <v>118</v>
      </c>
      <c r="C5" s="17"/>
      <c r="D5" s="17"/>
      <c r="E5" s="17"/>
    </row>
    <row r="6" spans="1:8" ht="15.75" thickBot="1" x14ac:dyDescent="0.3">
      <c r="A6" s="11" t="s">
        <v>120</v>
      </c>
      <c r="B6" s="17" t="s">
        <v>118</v>
      </c>
      <c r="C6" s="17"/>
      <c r="D6" s="17" t="s">
        <v>118</v>
      </c>
      <c r="E6" s="17" t="s">
        <v>121</v>
      </c>
    </row>
    <row r="7" spans="1:8" ht="15.75" thickBot="1" x14ac:dyDescent="0.3">
      <c r="A7" s="11" t="s">
        <v>122</v>
      </c>
      <c r="B7" s="17" t="s">
        <v>118</v>
      </c>
      <c r="C7" s="17"/>
      <c r="D7" s="17" t="s">
        <v>123</v>
      </c>
      <c r="E7" s="17" t="s">
        <v>124</v>
      </c>
    </row>
    <row r="8" spans="1:8" ht="15.75" thickBot="1" x14ac:dyDescent="0.3">
      <c r="A8" s="11" t="s">
        <v>125</v>
      </c>
      <c r="B8" s="17"/>
      <c r="C8" s="17" t="s">
        <v>118</v>
      </c>
      <c r="D8" s="17"/>
      <c r="E8" s="17"/>
    </row>
    <row r="9" spans="1:8" ht="15.75" thickBot="1" x14ac:dyDescent="0.3">
      <c r="A9" s="11" t="s">
        <v>126</v>
      </c>
      <c r="B9" s="17"/>
      <c r="C9" s="17">
        <v>7</v>
      </c>
      <c r="D9" s="17"/>
      <c r="E9" s="17"/>
    </row>
    <row r="10" spans="1:8" ht="15.75" thickBot="1" x14ac:dyDescent="0.3">
      <c r="A10" s="11" t="s">
        <v>128</v>
      </c>
      <c r="B10" s="17"/>
      <c r="C10" s="17"/>
      <c r="D10" s="17">
        <v>2</v>
      </c>
      <c r="E10" s="17"/>
    </row>
    <row r="11" spans="1:8" ht="15.75" thickBot="1" x14ac:dyDescent="0.3">
      <c r="A11" s="11" t="s">
        <v>129</v>
      </c>
      <c r="B11" s="17"/>
      <c r="C11" s="17"/>
      <c r="D11" s="17" t="s">
        <v>130</v>
      </c>
      <c r="E11" s="17">
        <v>13</v>
      </c>
    </row>
    <row r="12" spans="1:8" ht="15.75" thickBot="1" x14ac:dyDescent="0.3">
      <c r="A12" s="11" t="s">
        <v>131</v>
      </c>
      <c r="B12" s="17"/>
      <c r="C12" s="17"/>
      <c r="D12" s="17">
        <v>7</v>
      </c>
      <c r="E12" s="17"/>
    </row>
    <row r="13" spans="1:8" ht="15.75" thickBot="1" x14ac:dyDescent="0.3">
      <c r="A13" s="11" t="s">
        <v>132</v>
      </c>
      <c r="B13" s="17"/>
      <c r="C13" s="17"/>
      <c r="D13" s="17" t="s">
        <v>118</v>
      </c>
      <c r="E13" s="17"/>
    </row>
    <row r="14" spans="1:8" ht="15.75" thickBot="1" x14ac:dyDescent="0.3">
      <c r="A14" s="11" t="s">
        <v>133</v>
      </c>
      <c r="B14" s="17" t="s">
        <v>118</v>
      </c>
      <c r="C14" s="17"/>
      <c r="D14" s="17"/>
      <c r="E14" s="17"/>
    </row>
    <row r="15" spans="1:8" ht="15.75" thickBot="1" x14ac:dyDescent="0.3">
      <c r="A15" s="11" t="s">
        <v>134</v>
      </c>
      <c r="B15" s="17" t="s">
        <v>118</v>
      </c>
      <c r="C15" s="17" t="s">
        <v>118</v>
      </c>
      <c r="D15" s="17" t="s">
        <v>135</v>
      </c>
      <c r="E15" s="17" t="s">
        <v>136</v>
      </c>
    </row>
    <row r="16" spans="1:8" ht="15.75" thickBot="1" x14ac:dyDescent="0.3">
      <c r="A16" s="11" t="s">
        <v>137</v>
      </c>
      <c r="B16" s="17" t="s">
        <v>130</v>
      </c>
      <c r="C16" s="17">
        <v>8</v>
      </c>
      <c r="D16" s="17">
        <v>23</v>
      </c>
      <c r="E16" s="17" t="s">
        <v>138</v>
      </c>
    </row>
    <row r="17" spans="1:5" ht="15.75" thickBot="1" x14ac:dyDescent="0.3">
      <c r="A17" s="11" t="s">
        <v>139</v>
      </c>
      <c r="B17" s="17"/>
      <c r="C17" s="17" t="s">
        <v>118</v>
      </c>
      <c r="D17" s="17" t="s">
        <v>130</v>
      </c>
      <c r="E17" s="17" t="s">
        <v>127</v>
      </c>
    </row>
    <row r="18" spans="1:5" ht="15.75" thickBot="1" x14ac:dyDescent="0.3">
      <c r="A18" s="11" t="s">
        <v>140</v>
      </c>
      <c r="B18" s="17">
        <v>1</v>
      </c>
      <c r="C18" s="17"/>
      <c r="D18" s="17"/>
      <c r="E18" s="17"/>
    </row>
    <row r="19" spans="1:5" ht="15.75" thickBot="1" x14ac:dyDescent="0.3">
      <c r="A19" s="11" t="s">
        <v>141</v>
      </c>
      <c r="B19" s="17" t="s">
        <v>118</v>
      </c>
      <c r="C19" s="17"/>
      <c r="D19" s="17"/>
      <c r="E19" s="17"/>
    </row>
    <row r="20" spans="1:5" ht="15.75" thickBot="1" x14ac:dyDescent="0.3">
      <c r="A20" s="11" t="s">
        <v>142</v>
      </c>
      <c r="B20" s="17"/>
      <c r="C20" s="17"/>
      <c r="D20" s="17"/>
      <c r="E20" s="17">
        <v>1</v>
      </c>
    </row>
    <row r="21" spans="1:5" ht="15.75" thickBot="1" x14ac:dyDescent="0.3">
      <c r="A21" s="11" t="s">
        <v>143</v>
      </c>
      <c r="B21" s="17" t="s">
        <v>135</v>
      </c>
      <c r="C21" s="17"/>
      <c r="D21" s="17"/>
      <c r="E21" s="17"/>
    </row>
    <row r="22" spans="1:5" ht="15.75" thickBot="1" x14ac:dyDescent="0.3">
      <c r="A22" s="11" t="s">
        <v>144</v>
      </c>
      <c r="B22" s="17">
        <v>23</v>
      </c>
      <c r="C22" s="17"/>
      <c r="D22" s="17"/>
      <c r="E22" s="17"/>
    </row>
    <row r="23" spans="1:5" ht="15.75" thickBot="1" x14ac:dyDescent="0.3">
      <c r="A23" s="11" t="s">
        <v>145</v>
      </c>
      <c r="B23" s="17" t="s">
        <v>123</v>
      </c>
      <c r="C23" s="17"/>
      <c r="D23" s="17"/>
      <c r="E23" s="17"/>
    </row>
    <row r="24" spans="1:5" ht="15.75" thickBot="1" x14ac:dyDescent="0.3">
      <c r="A24" s="11" t="s">
        <v>146</v>
      </c>
      <c r="B24" s="17">
        <v>2</v>
      </c>
      <c r="C24" s="17"/>
      <c r="D24" s="17"/>
      <c r="E24" s="17"/>
    </row>
    <row r="25" spans="1:5" ht="15.75" thickBot="1" x14ac:dyDescent="0.3">
      <c r="A25" s="11" t="s">
        <v>147</v>
      </c>
      <c r="B25" s="17"/>
      <c r="C25" s="17"/>
      <c r="D25" s="17"/>
      <c r="E25" s="17">
        <v>2</v>
      </c>
    </row>
    <row r="26" spans="1:5" ht="15.75" thickBot="1" x14ac:dyDescent="0.3">
      <c r="A26" s="11"/>
      <c r="B26" s="17"/>
      <c r="C26" s="17"/>
      <c r="D26" s="17"/>
      <c r="E26" s="17"/>
    </row>
    <row r="27" spans="1:5" ht="15.75" thickBot="1" x14ac:dyDescent="0.3">
      <c r="A27" s="13" t="s">
        <v>2</v>
      </c>
      <c r="B27" s="14">
        <v>45</v>
      </c>
      <c r="C27" s="14">
        <v>17</v>
      </c>
      <c r="D27" s="14">
        <v>48</v>
      </c>
      <c r="E27" s="14">
        <v>116</v>
      </c>
    </row>
    <row r="28" spans="1:5" ht="15.75" thickBot="1" x14ac:dyDescent="0.3">
      <c r="A28" s="13" t="s">
        <v>148</v>
      </c>
      <c r="B28" s="216">
        <v>230</v>
      </c>
      <c r="C28" s="217"/>
      <c r="D28" s="217"/>
      <c r="E28" s="218"/>
    </row>
  </sheetData>
  <mergeCells count="3">
    <mergeCell ref="A1:H1"/>
    <mergeCell ref="A2:E2"/>
    <mergeCell ref="B28:E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T61"/>
  <sheetViews>
    <sheetView workbookViewId="0">
      <selection activeCell="H12" sqref="H12"/>
    </sheetView>
  </sheetViews>
  <sheetFormatPr defaultRowHeight="15" x14ac:dyDescent="0.25"/>
  <cols>
    <col min="1" max="1" width="14" customWidth="1"/>
    <col min="3" max="3" width="11.140625" customWidth="1"/>
    <col min="4" max="4" width="10.5703125" customWidth="1"/>
    <col min="5" max="5" width="10.28515625" customWidth="1"/>
  </cols>
  <sheetData>
    <row r="2" spans="1:10" ht="15.75" x14ac:dyDescent="0.25">
      <c r="A2" s="175" t="s">
        <v>159</v>
      </c>
      <c r="B2" s="175"/>
      <c r="C2" s="175"/>
      <c r="D2" s="175"/>
      <c r="E2" s="175"/>
      <c r="F2" s="175"/>
      <c r="G2" s="175"/>
      <c r="H2" s="175"/>
    </row>
    <row r="3" spans="1:10" ht="16.5" thickBot="1" x14ac:dyDescent="0.3">
      <c r="A3" s="63"/>
      <c r="B3" s="63"/>
      <c r="C3" s="63"/>
      <c r="D3" s="63"/>
      <c r="E3" s="63"/>
      <c r="F3" s="63"/>
      <c r="G3" s="63"/>
      <c r="H3" s="63"/>
    </row>
    <row r="4" spans="1:10" ht="16.5" thickBot="1" x14ac:dyDescent="0.3">
      <c r="A4" s="220" t="s">
        <v>94</v>
      </c>
      <c r="B4" s="222" t="s">
        <v>95</v>
      </c>
      <c r="C4" s="223"/>
      <c r="D4" s="222" t="s">
        <v>96</v>
      </c>
      <c r="E4" s="224"/>
    </row>
    <row r="5" spans="1:10" ht="16.5" thickBot="1" x14ac:dyDescent="0.3">
      <c r="A5" s="221"/>
      <c r="B5" s="26" t="s">
        <v>97</v>
      </c>
      <c r="C5" s="27" t="s">
        <v>98</v>
      </c>
      <c r="D5" s="27" t="s">
        <v>97</v>
      </c>
      <c r="E5" s="27" t="s">
        <v>98</v>
      </c>
      <c r="H5" s="16"/>
      <c r="J5" s="20"/>
    </row>
    <row r="6" spans="1:10" ht="18" customHeight="1" thickBot="1" x14ac:dyDescent="0.3">
      <c r="A6" s="9" t="s">
        <v>106</v>
      </c>
      <c r="B6" s="10">
        <v>7</v>
      </c>
      <c r="C6" s="10">
        <v>1</v>
      </c>
      <c r="D6" s="10">
        <v>2</v>
      </c>
      <c r="E6" s="10"/>
      <c r="G6" s="20"/>
      <c r="H6" s="16"/>
      <c r="J6" s="20"/>
    </row>
    <row r="7" spans="1:10" ht="18" customHeight="1" thickBot="1" x14ac:dyDescent="0.3">
      <c r="A7" s="11" t="s">
        <v>17</v>
      </c>
      <c r="B7" s="10">
        <v>2</v>
      </c>
      <c r="C7" s="10">
        <v>1</v>
      </c>
      <c r="D7" s="10">
        <v>1</v>
      </c>
      <c r="E7" s="10"/>
      <c r="G7" s="16"/>
      <c r="H7" s="16"/>
      <c r="J7" s="16"/>
    </row>
    <row r="8" spans="1:10" ht="18" customHeight="1" thickBot="1" x14ac:dyDescent="0.3">
      <c r="A8" s="11" t="s">
        <v>107</v>
      </c>
      <c r="B8" s="10">
        <v>4</v>
      </c>
      <c r="C8" s="10">
        <v>1</v>
      </c>
      <c r="D8" s="10">
        <v>1</v>
      </c>
      <c r="E8" s="10"/>
      <c r="H8" s="16"/>
      <c r="J8" s="20"/>
    </row>
    <row r="9" spans="1:10" ht="18" customHeight="1" thickBot="1" x14ac:dyDescent="0.3">
      <c r="A9" s="11" t="s">
        <v>108</v>
      </c>
      <c r="B9" s="10">
        <v>2</v>
      </c>
      <c r="C9" s="10">
        <v>1</v>
      </c>
      <c r="D9" s="10">
        <v>2</v>
      </c>
      <c r="E9" s="10"/>
      <c r="H9" s="16"/>
    </row>
    <row r="10" spans="1:10" ht="18" customHeight="1" thickBot="1" x14ac:dyDescent="0.3">
      <c r="A10" s="11" t="s">
        <v>18</v>
      </c>
      <c r="B10" s="10">
        <v>3</v>
      </c>
      <c r="C10" s="10">
        <v>1</v>
      </c>
      <c r="D10" s="10">
        <v>1</v>
      </c>
      <c r="E10" s="10"/>
      <c r="G10" s="20"/>
      <c r="H10" s="16"/>
      <c r="J10" s="16"/>
    </row>
    <row r="11" spans="1:10" ht="18" customHeight="1" thickBot="1" x14ac:dyDescent="0.3">
      <c r="A11" s="11" t="s">
        <v>19</v>
      </c>
      <c r="B11" s="10">
        <v>1</v>
      </c>
      <c r="C11" s="10">
        <v>1</v>
      </c>
      <c r="D11" s="10">
        <v>3</v>
      </c>
      <c r="E11" s="10"/>
      <c r="G11" s="16"/>
      <c r="H11" s="16"/>
      <c r="J11" s="16"/>
    </row>
    <row r="12" spans="1:10" ht="18" customHeight="1" thickBot="1" x14ac:dyDescent="0.3">
      <c r="A12" s="11" t="s">
        <v>20</v>
      </c>
      <c r="B12" s="10">
        <v>7</v>
      </c>
      <c r="C12" s="10">
        <v>1</v>
      </c>
      <c r="D12" s="10">
        <v>2</v>
      </c>
      <c r="E12" s="10"/>
      <c r="G12" s="20"/>
      <c r="H12" s="16"/>
      <c r="J12" s="16"/>
    </row>
    <row r="13" spans="1:10" ht="18" customHeight="1" thickBot="1" x14ac:dyDescent="0.3">
      <c r="A13" s="11" t="s">
        <v>105</v>
      </c>
      <c r="B13" s="10">
        <v>3</v>
      </c>
      <c r="C13" s="10">
        <v>1</v>
      </c>
      <c r="D13" s="10">
        <v>1</v>
      </c>
      <c r="E13" s="10"/>
      <c r="G13" s="20"/>
      <c r="H13" s="16"/>
      <c r="J13" s="16"/>
    </row>
    <row r="14" spans="1:10" ht="18" customHeight="1" thickBot="1" x14ac:dyDescent="0.3">
      <c r="A14" s="11" t="s">
        <v>21</v>
      </c>
      <c r="B14" s="10">
        <v>3</v>
      </c>
      <c r="C14" s="10">
        <v>1</v>
      </c>
      <c r="D14" s="10">
        <v>2</v>
      </c>
      <c r="E14" s="10"/>
      <c r="G14" s="20"/>
      <c r="H14" s="16"/>
      <c r="J14" s="16"/>
    </row>
    <row r="15" spans="1:10" ht="18" customHeight="1" thickBot="1" x14ac:dyDescent="0.3">
      <c r="A15" s="11" t="s">
        <v>22</v>
      </c>
      <c r="B15" s="10">
        <v>2</v>
      </c>
      <c r="C15" s="10">
        <v>1</v>
      </c>
      <c r="D15" s="10">
        <v>2</v>
      </c>
      <c r="E15" s="10"/>
      <c r="G15" s="20"/>
      <c r="H15" s="16"/>
      <c r="J15" s="16"/>
    </row>
    <row r="16" spans="1:10" ht="18" customHeight="1" thickBot="1" x14ac:dyDescent="0.3">
      <c r="A16" s="11" t="s">
        <v>23</v>
      </c>
      <c r="B16" s="10">
        <v>3</v>
      </c>
      <c r="C16" s="10">
        <v>1</v>
      </c>
      <c r="D16" s="10">
        <v>1</v>
      </c>
      <c r="E16" s="10"/>
      <c r="G16" s="20"/>
      <c r="H16" s="16"/>
      <c r="J16" s="16"/>
    </row>
    <row r="17" spans="1:20" ht="18" customHeight="1" thickBot="1" x14ac:dyDescent="0.3">
      <c r="A17" s="11" t="s">
        <v>99</v>
      </c>
      <c r="B17" s="10">
        <v>5</v>
      </c>
      <c r="C17" s="10">
        <v>7</v>
      </c>
      <c r="D17" s="10">
        <v>7</v>
      </c>
      <c r="E17" s="10"/>
      <c r="G17" s="16"/>
      <c r="H17" s="16"/>
      <c r="J17" s="16"/>
    </row>
    <row r="18" spans="1:20" ht="18" customHeight="1" thickBot="1" x14ac:dyDescent="0.3">
      <c r="A18" s="11" t="s">
        <v>100</v>
      </c>
      <c r="B18" s="10">
        <v>10</v>
      </c>
      <c r="C18" s="10">
        <v>59</v>
      </c>
      <c r="D18" s="10">
        <v>9</v>
      </c>
      <c r="E18" s="10"/>
      <c r="G18" s="16"/>
      <c r="H18" s="16"/>
      <c r="J18" s="16"/>
    </row>
    <row r="19" spans="1:20" ht="18" customHeight="1" thickBot="1" x14ac:dyDescent="0.3">
      <c r="A19" s="11" t="s">
        <v>24</v>
      </c>
      <c r="B19" s="10">
        <v>2</v>
      </c>
      <c r="C19" s="10">
        <v>1</v>
      </c>
      <c r="D19" s="10">
        <v>2</v>
      </c>
      <c r="E19" s="10"/>
      <c r="G19" s="20"/>
      <c r="H19" s="16"/>
      <c r="J19" s="16"/>
    </row>
    <row r="20" spans="1:20" ht="18" customHeight="1" thickBot="1" x14ac:dyDescent="0.3">
      <c r="A20" s="11" t="s">
        <v>102</v>
      </c>
      <c r="B20" s="10">
        <v>19</v>
      </c>
      <c r="C20" s="10">
        <v>24</v>
      </c>
      <c r="D20" s="10">
        <v>3</v>
      </c>
      <c r="E20" s="10"/>
      <c r="G20" s="16"/>
      <c r="H20" s="16"/>
      <c r="J20" s="16"/>
    </row>
    <row r="21" spans="1:20" ht="18" customHeight="1" thickBot="1" x14ac:dyDescent="0.3">
      <c r="A21" s="11" t="s">
        <v>25</v>
      </c>
      <c r="B21" s="10">
        <v>3</v>
      </c>
      <c r="C21" s="10">
        <v>1</v>
      </c>
      <c r="D21" s="10">
        <v>2</v>
      </c>
      <c r="E21" s="10"/>
      <c r="G21" s="20"/>
      <c r="H21" s="16"/>
      <c r="J21" s="16"/>
    </row>
    <row r="22" spans="1:20" ht="18" customHeight="1" thickBot="1" x14ac:dyDescent="0.3">
      <c r="A22" s="11" t="s">
        <v>109</v>
      </c>
      <c r="B22" s="10">
        <v>3</v>
      </c>
      <c r="C22" s="10">
        <v>1</v>
      </c>
      <c r="D22" s="10">
        <v>2</v>
      </c>
      <c r="E22" s="1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ht="18" customHeight="1" thickBot="1" x14ac:dyDescent="0.3">
      <c r="A23" s="161" t="s">
        <v>104</v>
      </c>
      <c r="B23" s="162">
        <v>3</v>
      </c>
      <c r="C23" s="162">
        <v>1</v>
      </c>
      <c r="D23" s="162">
        <v>1</v>
      </c>
      <c r="E23" s="162"/>
      <c r="G23" s="20"/>
      <c r="H23" s="16"/>
      <c r="J23" s="16"/>
    </row>
    <row r="24" spans="1:20" ht="18" customHeight="1" thickBot="1" x14ac:dyDescent="0.3">
      <c r="A24" s="163" t="s">
        <v>103</v>
      </c>
      <c r="B24" s="164">
        <v>1</v>
      </c>
      <c r="C24" s="164">
        <v>1</v>
      </c>
      <c r="D24" s="164">
        <v>1</v>
      </c>
      <c r="E24" s="165"/>
      <c r="G24" s="20"/>
      <c r="H24" s="16"/>
      <c r="J24" s="16"/>
    </row>
    <row r="25" spans="1:20" ht="18" customHeight="1" thickBot="1" x14ac:dyDescent="0.3">
      <c r="A25" s="163" t="s">
        <v>163</v>
      </c>
      <c r="B25" s="164">
        <v>3</v>
      </c>
      <c r="C25" s="164">
        <v>1</v>
      </c>
      <c r="D25" s="164">
        <v>3</v>
      </c>
      <c r="E25" s="165"/>
      <c r="G25" s="20"/>
      <c r="H25" s="16"/>
      <c r="J25" s="16"/>
    </row>
    <row r="26" spans="1:20" ht="18" customHeight="1" thickBot="1" x14ac:dyDescent="0.3">
      <c r="A26" s="11" t="s">
        <v>160</v>
      </c>
      <c r="B26" s="160"/>
      <c r="C26" s="160"/>
      <c r="D26" s="160">
        <v>2</v>
      </c>
      <c r="E26" s="10"/>
      <c r="G26" s="16"/>
      <c r="H26" s="16"/>
      <c r="J26" s="16"/>
    </row>
    <row r="27" spans="1:20" s="19" customFormat="1" x14ac:dyDescent="0.25">
      <c r="A27" s="15"/>
      <c r="B27" s="16"/>
      <c r="C27" s="16"/>
      <c r="D27" s="16"/>
      <c r="E27" s="16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x14ac:dyDescent="0.25">
      <c r="A28" s="225" t="s">
        <v>150</v>
      </c>
      <c r="B28" s="225"/>
      <c r="C28" s="12"/>
      <c r="D28" s="12"/>
      <c r="E28" s="31">
        <f>SUM(B6:B26)</f>
        <v>86</v>
      </c>
    </row>
    <row r="29" spans="1:20" x14ac:dyDescent="0.25">
      <c r="A29" s="219" t="s">
        <v>110</v>
      </c>
      <c r="B29" s="219"/>
      <c r="C29" s="12"/>
      <c r="D29" s="12"/>
      <c r="E29" s="31">
        <f>SUM(D6:D26)</f>
        <v>50</v>
      </c>
    </row>
    <row r="30" spans="1:20" x14ac:dyDescent="0.25">
      <c r="A30" s="18" t="s">
        <v>111</v>
      </c>
      <c r="B30" s="12"/>
      <c r="C30" s="12"/>
      <c r="D30" s="12"/>
      <c r="E30" s="31">
        <f>SUM(E28:E29)</f>
        <v>136</v>
      </c>
    </row>
    <row r="31" spans="1:20" x14ac:dyDescent="0.25">
      <c r="A31" s="18" t="s">
        <v>112</v>
      </c>
      <c r="B31" s="12"/>
      <c r="C31" s="12"/>
      <c r="D31" s="12"/>
      <c r="E31" s="31">
        <f>SUM(C6:C26)</f>
        <v>107</v>
      </c>
    </row>
    <row r="32" spans="1:20" x14ac:dyDescent="0.25">
      <c r="A32" s="18" t="s">
        <v>113</v>
      </c>
      <c r="B32" s="12"/>
      <c r="C32" s="12"/>
      <c r="D32" s="12"/>
      <c r="E32" s="31">
        <f>SUM(E30:E31)</f>
        <v>243</v>
      </c>
    </row>
    <row r="41" spans="1:1" x14ac:dyDescent="0.25">
      <c r="A41" s="16"/>
    </row>
    <row r="42" spans="1:1" x14ac:dyDescent="0.25">
      <c r="A42" s="16"/>
    </row>
    <row r="43" spans="1:1" x14ac:dyDescent="0.25">
      <c r="A43" s="16"/>
    </row>
    <row r="44" spans="1:1" x14ac:dyDescent="0.25">
      <c r="A44" s="16"/>
    </row>
    <row r="45" spans="1:1" x14ac:dyDescent="0.25">
      <c r="A45" s="16"/>
    </row>
    <row r="46" spans="1:1" x14ac:dyDescent="0.25">
      <c r="A46" s="16"/>
    </row>
    <row r="47" spans="1:1" x14ac:dyDescent="0.25">
      <c r="A47" s="16"/>
    </row>
    <row r="48" spans="1:1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20"/>
    </row>
  </sheetData>
  <sortState ref="A6:T25">
    <sortCondition ref="A6"/>
  </sortState>
  <mergeCells count="6">
    <mergeCell ref="A29:B29"/>
    <mergeCell ref="A2:H2"/>
    <mergeCell ref="A4:A5"/>
    <mergeCell ref="B4:C4"/>
    <mergeCell ref="D4:E4"/>
    <mergeCell ref="A28:B28"/>
  </mergeCells>
  <pageMargins left="0.7" right="0.7" top="0.75" bottom="0.75" header="0.3" footer="0.3"/>
  <pageSetup paperSize="9" orientation="portrait" r:id="rId1"/>
  <ignoredErrors>
    <ignoredError sqref="E3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MUHAKEMAT</vt:lpstr>
      <vt:lpstr>MUHASEBE 1</vt:lpstr>
      <vt:lpstr>MUHASEBE 2</vt:lpstr>
      <vt:lpstr>MUHASEBE 3</vt:lpstr>
      <vt:lpstr>MUHASEBE 4</vt:lpstr>
      <vt:lpstr>MUHASEBE 5</vt:lpstr>
      <vt:lpstr>PERSONEL 2</vt:lpstr>
      <vt:lpstr>PERSONEL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Yıldız YÜKSEL SOYKAN</dc:creator>
  <cp:lastModifiedBy>Yyuksel Soykan</cp:lastModifiedBy>
  <cp:lastPrinted>2020-09-28T07:34:34Z</cp:lastPrinted>
  <dcterms:created xsi:type="dcterms:W3CDTF">2015-02-24T08:27:46Z</dcterms:created>
  <dcterms:modified xsi:type="dcterms:W3CDTF">2021-07-05T11:54:14Z</dcterms:modified>
</cp:coreProperties>
</file>