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uksel.soykan\Desktop\yıldız\YILDIZ2021\YILDIZ MASAÜSTÜ\YAZIŞMALAR\faaliyet raporları\"/>
    </mc:Choice>
  </mc:AlternateContent>
  <bookViews>
    <workbookView xWindow="0" yWindow="0" windowWidth="20400" windowHeight="763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K4" i="1" l="1"/>
  <c r="K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9" i="2"/>
  <c r="E21" i="4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K14" i="6" l="1"/>
  <c r="B9" i="2"/>
  <c r="D13" i="6" l="1"/>
  <c r="C13" i="6"/>
  <c r="D12" i="6"/>
  <c r="C12" i="6"/>
  <c r="I8" i="2"/>
  <c r="I9" i="2"/>
  <c r="I7" i="2"/>
  <c r="D8" i="2"/>
  <c r="D7" i="2"/>
  <c r="D6" i="2"/>
  <c r="O18" i="1"/>
  <c r="O17" i="1"/>
  <c r="O16" i="1"/>
  <c r="O15" i="1"/>
  <c r="O14" i="1"/>
  <c r="O13" i="1"/>
  <c r="O12" i="1"/>
  <c r="O11" i="1"/>
  <c r="O10" i="1"/>
  <c r="O9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<sst xmlns="http://schemas.openxmlformats.org/spreadsheetml/2006/main" count="264" uniqueCount="170">
  <si>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</si>
  <si>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</si>
  <si>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</si>
  <si>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</si>
  <si>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</si>
  <si>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</si>
  <si>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</si>
  <si>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</si>
  <si>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</si>
  <si>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</si>
  <si>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</si>
  <si>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</si>
  <si>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</si>
  <si>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</si>
  <si>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</si>
  <si>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</si>
  <si>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</si>
  <si>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</si>
  <si>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</si>
  <si>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</si>
  <si>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</si>
  <si>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</si>
  <si>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</si>
  <si>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</si>
  <si>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</si>
  <si>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</si>
  <si>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</si>
  <si>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</si>
  <si>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</si>
  <si>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</si>
  <si>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</si>
  <si>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</si>
  <si>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</si>
  <si>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</si>
  <si>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</si>
  <si>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</si>
  <si>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</si>
  <si>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</si>
  <si>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</si>
  <si>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</si>
  <si>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</si>
  <si>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</si>
  <si>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</si>
  <si>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</si>
  <si>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</si>
  <si>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</si>
  <si>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</si>
  <si>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</si>
  <si>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</si>
  <si>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</si>
  <si>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</si>
  <si>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</si>
  <si>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</si>
  <si>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</si>
  <si>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</si>
  <si>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</si>
  <si>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</si>
  <si>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</si>
  <si>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</si>
  <si>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</si>
  <si>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</si>
  <si>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</si>
  <si>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</si>
  <si>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</si>
  <si>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</si>
  <si>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</si>
  <si>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</si>
  <si>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</si>
  <si>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</si>
  <si>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</si>
  <si>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</si>
  <si>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</si>
  <si>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</si>
  <si>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</si>
  <si>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</si>
  <si>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</si>
  <si>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</si>
  <si>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</si>
  <si>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</si>
  <si>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</si>
  <si>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</si>
  <si>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</si>
  <si>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</si>
  <si>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</si>
  <si>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</si>
  <si>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</si>
  <si>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</si>
  <si>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</si>
  <si>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</si>
  <si>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</si>
  <si>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</si>
  <si>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</si>
  <si>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</si>
  <si>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</si>
  <si>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</si>
  <si>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</si>
  <si>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</si>
  <si>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</si>
  <si>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</si>
  <si>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</si>
  <si>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</si>
  <si>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</si>
  <si>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</si>
  <si>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</si>
  <si>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</si>
  <si>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</si>
  <si>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</si>
  <si>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</si>
  <si>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</si>
  <si>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</si>
  <si>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</si>
  <si>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</si>
  <si>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</si>
  <si>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</si>
  <si>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</si>
  <si>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</si>
  <si>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</si>
  <si>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</si>
  <si>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</si>
  <si>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</si>
  <si>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</si>
  <si>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</si>
  <si>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</si>
  <si>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</si>
  <si>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</si>
  <si>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</si>
  <si>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</si>
  <si>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</si>
  <si>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</si>
  <si>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</si>
  <si>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</si>
  <si>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</si>
  <si>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</si>
  <si>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</si>
  <si>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</si>
  <si>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</si>
  <si>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</si>
  <si>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</si>
  <si>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</si>
  <si>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</si>
  <si>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</si>
  <si>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</si>
  <si>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</si>
  <si>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</si>
  <si>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</si>
  <si>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</si>
  <si>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</si>
  <si>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</si>
  <si>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</si>
  <si>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</si>
  <si>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</si>
  <si>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</si>
  <si>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</si>
  <si>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</si>
  <si>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</si>
  <si>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</si>
  <si>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</si>
  <si>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</si>
  <si>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</si>
  <si>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</si>
  <si>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</si>
  <si>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</si>
  <si>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</si>
  <si>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</si>
  <si>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ŞUBAT 2020</t>
  </si>
  <si>
    <t>ŞUBAT  2021</t>
  </si>
  <si>
    <t xml:space="preserve">MERKEZ VE BAĞLI İLÇELERDE HAZİNE İLE İLGİLİ DAVALARIN MAHKEMELERE GÖRE DAĞILIMI (ŞUBAT 2021 )
</t>
  </si>
  <si>
    <t>ŞUBAT 2021</t>
  </si>
  <si>
    <t>GELİRLERİN GİDERLERİ KARŞILAMA VE İL TOPLAM GELİRİ İÇİNDEKİ ORANI (ŞUBAT 2020- ŞUBAT 2021)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</si>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</sst>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5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B15" sqref="B15:M18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68" t="s">
        <v>157</v>
      </c>
      <c r="B1" s="168"/>
      <c r="C1" s="168"/>
      <c r="D1" s="168"/>
      <c r="E1" s="168"/>
      <c r="F1" s="168"/>
      <c r="G1" s="168"/>
      <c r="H1" s="168"/>
      <c r="I1" s="169"/>
      <c r="J1" s="169"/>
      <c r="K1" s="169"/>
    </row>
    <row r="2" spans="1:15" ht="44.25" customHeight="1" thickBot="1" x14ac:dyDescent="0.3">
      <c r="A2" s="20"/>
      <c r="B2" s="20"/>
      <c r="C2" s="20"/>
      <c r="D2" s="21"/>
      <c r="E2" s="22"/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2</v>
      </c>
    </row>
    <row r="3" spans="1:15" ht="42" customHeight="1" thickBot="1" x14ac:dyDescent="0.3">
      <c r="D3" s="87" t="s">
        <v>164</v>
      </c>
      <c r="E3" s="1" t="s">
        <v>5</v>
      </c>
      <c r="F3" s="53">
        <v>3408</v>
      </c>
      <c r="G3" s="54">
        <v>3727</v>
      </c>
      <c r="H3" s="145">
        <f>SUM(F3:G3)</f>
        <v>7135</v>
      </c>
      <c r="I3" s="55">
        <v>41</v>
      </c>
      <c r="J3" s="55">
        <v>15</v>
      </c>
      <c r="K3" s="54">
        <f>SUM(I3:J3)</f>
        <v>56</v>
      </c>
    </row>
    <row r="4" spans="1:15" ht="42" customHeight="1" thickBot="1" x14ac:dyDescent="0.3">
      <c r="D4" s="87" t="s">
        <v>165</v>
      </c>
      <c r="E4" s="1" t="s">
        <v>5</v>
      </c>
      <c r="F4" s="56">
        <v>3235</v>
      </c>
      <c r="G4" s="55">
        <v>4025</v>
      </c>
      <c r="H4" s="145">
        <f>SUM(F4:G4)</f>
        <v>7260</v>
      </c>
      <c r="I4" s="55">
        <v>9</v>
      </c>
      <c r="J4" s="55">
        <v>2</v>
      </c>
      <c r="K4" s="54">
        <f>SUM(I4:J4)</f>
        <v>11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6" t="s">
        <v>166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48" customHeight="1" x14ac:dyDescent="0.25">
      <c r="A8" s="57" t="s">
        <v>6</v>
      </c>
      <c r="B8" s="58" t="s">
        <v>7</v>
      </c>
      <c r="C8" s="58" t="s">
        <v>8</v>
      </c>
      <c r="D8" s="58" t="s">
        <v>153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152</v>
      </c>
      <c r="J8" s="58" t="s">
        <v>154</v>
      </c>
      <c r="K8" s="58" t="s">
        <v>13</v>
      </c>
      <c r="L8" s="58" t="s">
        <v>14</v>
      </c>
      <c r="M8" s="59" t="s">
        <v>15</v>
      </c>
      <c r="N8" s="60" t="s">
        <v>151</v>
      </c>
      <c r="O8" s="90" t="s">
        <v>2</v>
      </c>
    </row>
    <row r="9" spans="1:15" ht="27" customHeight="1" x14ac:dyDescent="0.25">
      <c r="A9" s="61" t="s">
        <v>16</v>
      </c>
      <c r="B9" s="115">
        <v>1126</v>
      </c>
      <c r="C9" s="115">
        <v>390</v>
      </c>
      <c r="D9" s="115">
        <v>26</v>
      </c>
      <c r="E9" s="115">
        <v>321</v>
      </c>
      <c r="F9" s="115">
        <v>696</v>
      </c>
      <c r="G9" s="115">
        <v>647</v>
      </c>
      <c r="H9" s="115">
        <v>24</v>
      </c>
      <c r="I9" s="115">
        <v>53</v>
      </c>
      <c r="J9" s="115">
        <v>179</v>
      </c>
      <c r="K9" s="115">
        <v>13</v>
      </c>
      <c r="L9" s="115">
        <v>190</v>
      </c>
      <c r="M9" s="116">
        <v>779</v>
      </c>
      <c r="N9" s="115">
        <v>7</v>
      </c>
      <c r="O9" s="140">
        <f t="shared" ref="O9:O12" si="0">SUM(B9:N9)</f>
        <v>4451</v>
      </c>
    </row>
    <row r="10" spans="1:15" ht="21.75" customHeight="1" x14ac:dyDescent="0.25">
      <c r="A10" s="61" t="s">
        <v>17</v>
      </c>
      <c r="B10" s="115"/>
      <c r="C10" s="115"/>
      <c r="D10" s="117"/>
      <c r="E10" s="115"/>
      <c r="F10" s="115"/>
      <c r="G10" s="115"/>
      <c r="H10" s="115"/>
      <c r="I10" s="115"/>
      <c r="J10" s="115"/>
      <c r="K10" s="115"/>
      <c r="L10" s="115"/>
      <c r="M10" s="116"/>
      <c r="N10" s="118"/>
      <c r="O10" s="140">
        <f t="shared" si="0"/>
        <v>0</v>
      </c>
    </row>
    <row r="11" spans="1:15" ht="21.75" customHeight="1" x14ac:dyDescent="0.25">
      <c r="A11" s="61" t="s">
        <v>18</v>
      </c>
      <c r="B11" s="115">
        <v>37</v>
      </c>
      <c r="C11" s="115">
        <v>49</v>
      </c>
      <c r="D11" s="115"/>
      <c r="E11" s="115"/>
      <c r="F11" s="115"/>
      <c r="G11" s="115">
        <v>15</v>
      </c>
      <c r="H11" s="115"/>
      <c r="I11" s="115"/>
      <c r="J11" s="115"/>
      <c r="K11" s="115"/>
      <c r="L11" s="115"/>
      <c r="M11" s="116"/>
      <c r="N11" s="118"/>
      <c r="O11" s="140">
        <f t="shared" si="0"/>
        <v>101</v>
      </c>
    </row>
    <row r="12" spans="1:15" ht="21.75" customHeight="1" x14ac:dyDescent="0.25">
      <c r="A12" s="61" t="s">
        <v>19</v>
      </c>
      <c r="B12" s="115">
        <v>189</v>
      </c>
      <c r="C12" s="115">
        <v>11</v>
      </c>
      <c r="D12" s="115"/>
      <c r="E12" s="115"/>
      <c r="F12" s="115"/>
      <c r="G12" s="115">
        <v>46</v>
      </c>
      <c r="H12" s="115">
        <v>1</v>
      </c>
      <c r="I12" s="115">
        <v>1</v>
      </c>
      <c r="J12" s="115"/>
      <c r="K12" s="115"/>
      <c r="L12" s="115"/>
      <c r="M12" s="116">
        <v>78</v>
      </c>
      <c r="N12" s="118"/>
      <c r="O12" s="140">
        <f t="shared" si="0"/>
        <v>326</v>
      </c>
    </row>
    <row r="13" spans="1:15" ht="22.5" customHeight="1" x14ac:dyDescent="0.25">
      <c r="A13" s="61" t="s">
        <v>20</v>
      </c>
      <c r="B13" s="115">
        <v>130</v>
      </c>
      <c r="C13" s="115">
        <v>7</v>
      </c>
      <c r="D13" s="115"/>
      <c r="E13" s="115"/>
      <c r="F13" s="115"/>
      <c r="G13" s="115">
        <v>28</v>
      </c>
      <c r="H13" s="115"/>
      <c r="I13" s="115"/>
      <c r="J13" s="115"/>
      <c r="K13" s="115"/>
      <c r="L13" s="115"/>
      <c r="M13" s="116">
        <v>31</v>
      </c>
      <c r="N13" s="118"/>
      <c r="O13" s="140">
        <f>SUM(B13:N13)</f>
        <v>196</v>
      </c>
    </row>
    <row r="14" spans="1:15" ht="22.5" customHeight="1" x14ac:dyDescent="0.25">
      <c r="A14" s="61" t="s">
        <v>21</v>
      </c>
      <c r="B14" s="148">
        <v>692</v>
      </c>
      <c r="C14" s="148">
        <v>163</v>
      </c>
      <c r="D14" s="148"/>
      <c r="E14" s="148"/>
      <c r="F14" s="148"/>
      <c r="G14" s="148">
        <v>93</v>
      </c>
      <c r="H14" s="148"/>
      <c r="I14" s="148">
        <v>3</v>
      </c>
      <c r="J14" s="148"/>
      <c r="K14" s="148"/>
      <c r="L14" s="148"/>
      <c r="M14" s="149">
        <v>74</v>
      </c>
      <c r="N14" s="156"/>
      <c r="O14" s="140">
        <f>SUM(B14:N14)</f>
        <v>1025</v>
      </c>
    </row>
    <row r="15" spans="1:15" ht="22.5" customHeight="1" x14ac:dyDescent="0.25">
      <c r="A15" s="61" t="s">
        <v>22</v>
      </c>
      <c r="B15" s="115">
        <v>114</v>
      </c>
      <c r="C15" s="115">
        <v>9</v>
      </c>
      <c r="D15" s="115"/>
      <c r="E15" s="115"/>
      <c r="F15" s="115"/>
      <c r="G15" s="115">
        <v>7</v>
      </c>
      <c r="H15" s="115"/>
      <c r="I15" s="115"/>
      <c r="J15" s="115"/>
      <c r="K15" s="115"/>
      <c r="L15" s="115"/>
      <c r="M15" s="116"/>
      <c r="N15" s="118"/>
      <c r="O15" s="140">
        <f t="shared" ref="O15:O18" si="1">SUM(B15:N15)</f>
        <v>130</v>
      </c>
    </row>
    <row r="16" spans="1:15" ht="21" customHeight="1" x14ac:dyDescent="0.25">
      <c r="A16" s="61" t="s">
        <v>23</v>
      </c>
      <c r="B16" s="115">
        <v>381</v>
      </c>
      <c r="C16" s="115">
        <v>13</v>
      </c>
      <c r="D16" s="115"/>
      <c r="E16" s="115"/>
      <c r="F16" s="115"/>
      <c r="G16" s="115">
        <v>35</v>
      </c>
      <c r="H16" s="115"/>
      <c r="I16" s="115"/>
      <c r="J16" s="115"/>
      <c r="K16" s="115"/>
      <c r="L16" s="115"/>
      <c r="M16" s="116">
        <v>59</v>
      </c>
      <c r="N16" s="118"/>
      <c r="O16" s="140">
        <f t="shared" si="1"/>
        <v>488</v>
      </c>
    </row>
    <row r="17" spans="1:15" ht="22.5" customHeight="1" x14ac:dyDescent="0.25">
      <c r="A17" s="61" t="s">
        <v>24</v>
      </c>
      <c r="B17" s="115">
        <v>76</v>
      </c>
      <c r="C17" s="115">
        <v>2</v>
      </c>
      <c r="D17" s="115"/>
      <c r="E17" s="115"/>
      <c r="F17" s="115"/>
      <c r="G17" s="115">
        <v>28</v>
      </c>
      <c r="H17" s="115"/>
      <c r="I17" s="115"/>
      <c r="J17" s="115"/>
      <c r="K17" s="115"/>
      <c r="L17" s="115"/>
      <c r="M17" s="116">
        <v>31</v>
      </c>
      <c r="N17" s="118"/>
      <c r="O17" s="140">
        <f t="shared" si="1"/>
        <v>137</v>
      </c>
    </row>
    <row r="18" spans="1:15" ht="21.75" customHeight="1" x14ac:dyDescent="0.25">
      <c r="A18" s="61" t="s">
        <v>25</v>
      </c>
      <c r="B18" s="115">
        <v>190</v>
      </c>
      <c r="C18" s="115">
        <v>37</v>
      </c>
      <c r="D18" s="115"/>
      <c r="E18" s="115">
        <v>5</v>
      </c>
      <c r="F18" s="115"/>
      <c r="G18" s="115">
        <v>103</v>
      </c>
      <c r="H18" s="115">
        <v>4</v>
      </c>
      <c r="I18" s="115">
        <v>18</v>
      </c>
      <c r="J18" s="115"/>
      <c r="K18" s="115"/>
      <c r="L18" s="115">
        <v>49</v>
      </c>
      <c r="M18" s="116"/>
      <c r="N18" s="118"/>
      <c r="O18" s="140">
        <f t="shared" si="1"/>
        <v>406</v>
      </c>
    </row>
    <row r="19" spans="1:15" ht="30.75" customHeight="1" x14ac:dyDescent="0.25">
      <c r="A19" s="137" t="s">
        <v>2</v>
      </c>
      <c r="B19" s="138">
        <f>SUM(B9:B18)</f>
        <v>2935</v>
      </c>
      <c r="C19" s="138">
        <f t="shared" ref="C19:N19" si="2">SUM(C9:C18)</f>
        <v>681</v>
      </c>
      <c r="D19" s="138">
        <f t="shared" si="2"/>
        <v>26</v>
      </c>
      <c r="E19" s="138">
        <f t="shared" si="2"/>
        <v>326</v>
      </c>
      <c r="F19" s="138">
        <f t="shared" si="2"/>
        <v>696</v>
      </c>
      <c r="G19" s="138">
        <f t="shared" si="2"/>
        <v>1002</v>
      </c>
      <c r="H19" s="138">
        <f t="shared" si="2"/>
        <v>29</v>
      </c>
      <c r="I19" s="138">
        <f t="shared" si="2"/>
        <v>75</v>
      </c>
      <c r="J19" s="138">
        <f t="shared" si="2"/>
        <v>179</v>
      </c>
      <c r="K19" s="138">
        <f t="shared" si="2"/>
        <v>13</v>
      </c>
      <c r="L19" s="138">
        <f t="shared" si="2"/>
        <v>239</v>
      </c>
      <c r="M19" s="138">
        <f t="shared" si="2"/>
        <v>1052</v>
      </c>
      <c r="N19" s="138">
        <f t="shared" si="2"/>
        <v>7</v>
      </c>
      <c r="O19" s="139">
        <f t="shared" ref="O19" si="3">SUM(O8:O18)</f>
        <v>7260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G7" sqref="G7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5.75" x14ac:dyDescent="0.25">
      <c r="A3" s="171" t="s">
        <v>28</v>
      </c>
      <c r="B3" s="171"/>
      <c r="C3" s="171"/>
      <c r="D3" s="171"/>
      <c r="E3" s="3"/>
    </row>
    <row r="4" spans="1:12" ht="16.5" thickBot="1" x14ac:dyDescent="0.3">
      <c r="A4" s="62"/>
      <c r="B4" s="62"/>
      <c r="C4" s="62"/>
      <c r="D4" s="62"/>
      <c r="E4" s="3"/>
      <c r="F4" s="172" t="s">
        <v>155</v>
      </c>
      <c r="G4" s="173"/>
      <c r="H4" s="173"/>
      <c r="I4" s="173"/>
      <c r="J4" s="173"/>
      <c r="K4" s="173"/>
      <c r="L4" s="173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141">
        <v>650383567.9799999</v>
      </c>
      <c r="C6" s="146">
        <v>693667553.47000003</v>
      </c>
      <c r="D6" s="91">
        <f>(C6-B6)/B6*100</f>
        <v>6.655147457743146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141">
        <v>1127139.3099999998</v>
      </c>
      <c r="C7" s="141">
        <v>3265188.58</v>
      </c>
      <c r="D7" s="142">
        <f>(C7-B7)/B7*100</f>
        <v>189.68811140124294</v>
      </c>
      <c r="F7" s="49" t="s">
        <v>35</v>
      </c>
      <c r="G7" s="65">
        <v>5352586.1100000003</v>
      </c>
      <c r="H7" s="65">
        <v>3206404.38</v>
      </c>
      <c r="I7" s="130">
        <f>(H7-G7)/G7*100</f>
        <v>-40.096164468804787</v>
      </c>
    </row>
    <row r="8" spans="1:12" ht="39" thickBot="1" x14ac:dyDescent="0.3">
      <c r="A8" s="46" t="s">
        <v>33</v>
      </c>
      <c r="B8" s="141">
        <v>19166236.09</v>
      </c>
      <c r="C8" s="141">
        <v>20801215.920000002</v>
      </c>
      <c r="D8" s="91">
        <f t="shared" ref="D8:D9" si="0">(C8-B8)/B8*100</f>
        <v>8.5305211848718372</v>
      </c>
      <c r="F8" s="49" t="s">
        <v>36</v>
      </c>
      <c r="G8" s="65">
        <v>4495710.54</v>
      </c>
      <c r="H8" s="65">
        <v>2188809.86</v>
      </c>
      <c r="I8" s="130">
        <f t="shared" ref="I8:I9" si="1">(H8-G8)/G8*100</f>
        <v>-51.313372146063486</v>
      </c>
    </row>
    <row r="9" spans="1:12" ht="51.75" customHeight="1" thickBot="1" x14ac:dyDescent="0.3">
      <c r="A9" s="47" t="s">
        <v>34</v>
      </c>
      <c r="B9" s="113">
        <f>SUM(B6:B8)</f>
        <v>670676943.37999988</v>
      </c>
      <c r="C9" s="113">
        <f>SUM(C6:C8)</f>
        <v>717733957.97000003</v>
      </c>
      <c r="D9" s="114">
        <f t="shared" si="0"/>
        <v>7.0163459553041543</v>
      </c>
      <c r="F9" s="136" t="s">
        <v>37</v>
      </c>
      <c r="G9" s="65">
        <v>2940272.28</v>
      </c>
      <c r="H9" s="65">
        <v>305530.69</v>
      </c>
      <c r="I9" s="130">
        <f t="shared" si="1"/>
        <v>-89.608762015740936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4" workbookViewId="0">
      <selection activeCell="C23" sqref="C23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4" t="s">
        <v>158</v>
      </c>
      <c r="B2" s="174"/>
      <c r="C2" s="174"/>
      <c r="D2" s="174"/>
      <c r="E2" s="174"/>
      <c r="F2" s="174"/>
      <c r="G2" s="174"/>
      <c r="H2" s="174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5" t="s">
        <v>38</v>
      </c>
      <c r="B4" s="177" t="s">
        <v>164</v>
      </c>
      <c r="C4" s="177" t="s">
        <v>167</v>
      </c>
      <c r="D4" s="179" t="s">
        <v>30</v>
      </c>
      <c r="E4" s="4"/>
    </row>
    <row r="5" spans="1:8" ht="18" customHeight="1" thickBot="1" x14ac:dyDescent="0.3">
      <c r="A5" s="176"/>
      <c r="B5" s="178"/>
      <c r="C5" s="178"/>
      <c r="D5" s="180"/>
      <c r="E5" s="4"/>
    </row>
    <row r="6" spans="1:8" ht="23.25" customHeight="1" thickBot="1" x14ac:dyDescent="0.3">
      <c r="A6" s="50" t="s">
        <v>55</v>
      </c>
      <c r="B6" s="120">
        <v>334364155.53999996</v>
      </c>
      <c r="C6" s="120">
        <v>357800967.67000002</v>
      </c>
      <c r="D6" s="97">
        <f>(C6-B6)/B6*100</f>
        <v>7.0093674042749816</v>
      </c>
      <c r="E6" s="4"/>
    </row>
    <row r="7" spans="1:8" ht="23.25" customHeight="1" thickBot="1" x14ac:dyDescent="0.3">
      <c r="A7" s="50" t="s">
        <v>39</v>
      </c>
      <c r="B7" s="120">
        <v>31636493.580000002</v>
      </c>
      <c r="C7" s="120">
        <v>35064682.350000001</v>
      </c>
      <c r="D7" s="97">
        <f t="shared" ref="D7:D23" si="0">(C7-B7)/B7*100</f>
        <v>10.836184361996541</v>
      </c>
      <c r="E7" s="4"/>
    </row>
    <row r="8" spans="1:8" ht="23.25" customHeight="1" thickBot="1" x14ac:dyDescent="0.3">
      <c r="A8" s="50" t="s">
        <v>40</v>
      </c>
      <c r="B8" s="150">
        <v>4884909.6500000004</v>
      </c>
      <c r="C8" s="150">
        <v>4910132.75</v>
      </c>
      <c r="D8" s="97">
        <f t="shared" si="0"/>
        <v>0.51634731872675732</v>
      </c>
      <c r="E8" s="4"/>
    </row>
    <row r="9" spans="1:8" ht="23.25" customHeight="1" thickBot="1" x14ac:dyDescent="0.3">
      <c r="A9" s="51" t="s">
        <v>41</v>
      </c>
      <c r="B9" s="121">
        <v>31910075.419999998</v>
      </c>
      <c r="C9" s="121">
        <v>34940231.149999999</v>
      </c>
      <c r="D9" s="97">
        <f t="shared" si="0"/>
        <v>9.4959215549231093</v>
      </c>
      <c r="E9" s="4"/>
    </row>
    <row r="10" spans="1:8" ht="23.25" customHeight="1" thickBot="1" x14ac:dyDescent="0.3">
      <c r="A10" s="50" t="s">
        <v>42</v>
      </c>
      <c r="B10" s="120">
        <v>17669162.219999999</v>
      </c>
      <c r="C10" s="120">
        <v>17725972.620000001</v>
      </c>
      <c r="D10" s="97">
        <f t="shared" si="0"/>
        <v>0.32152288429214637</v>
      </c>
      <c r="E10" s="4"/>
    </row>
    <row r="11" spans="1:8" ht="23.25" customHeight="1" thickBot="1" x14ac:dyDescent="0.3">
      <c r="A11" s="50" t="s">
        <v>43</v>
      </c>
      <c r="B11" s="120">
        <v>11025881.15</v>
      </c>
      <c r="C11" s="120">
        <v>12339518.689999999</v>
      </c>
      <c r="D11" s="97">
        <f t="shared" si="0"/>
        <v>11.914127516239363</v>
      </c>
      <c r="E11" s="4"/>
    </row>
    <row r="12" spans="1:8" ht="23.25" customHeight="1" thickBot="1" x14ac:dyDescent="0.3">
      <c r="A12" s="50" t="s">
        <v>44</v>
      </c>
      <c r="B12" s="120">
        <v>20016053.48</v>
      </c>
      <c r="C12" s="120">
        <v>21758224.059999999</v>
      </c>
      <c r="D12" s="97">
        <f t="shared" si="0"/>
        <v>8.7038665326347733</v>
      </c>
      <c r="E12" s="4"/>
    </row>
    <row r="13" spans="1:8" ht="23.25" customHeight="1" thickBot="1" x14ac:dyDescent="0.3">
      <c r="A13" s="50" t="s">
        <v>45</v>
      </c>
      <c r="B13" s="120">
        <v>2699542.17</v>
      </c>
      <c r="C13" s="120">
        <v>2832342.49</v>
      </c>
      <c r="D13" s="97">
        <f t="shared" si="0"/>
        <v>4.9193645306159564</v>
      </c>
      <c r="E13" s="4"/>
    </row>
    <row r="14" spans="1:8" ht="23.25" customHeight="1" thickBot="1" x14ac:dyDescent="0.3">
      <c r="A14" s="50" t="s">
        <v>46</v>
      </c>
      <c r="B14" s="120">
        <v>8894422.1799999997</v>
      </c>
      <c r="C14" s="120">
        <v>9545932.2699999996</v>
      </c>
      <c r="D14" s="97">
        <f t="shared" si="0"/>
        <v>7.3249287791284035</v>
      </c>
      <c r="E14" s="4"/>
    </row>
    <row r="15" spans="1:8" ht="23.25" customHeight="1" thickBot="1" x14ac:dyDescent="0.3">
      <c r="A15" s="50" t="s">
        <v>47</v>
      </c>
      <c r="B15" s="120">
        <v>25470836.5</v>
      </c>
      <c r="C15" s="120">
        <v>27978988.219999999</v>
      </c>
      <c r="D15" s="97">
        <f t="shared" si="0"/>
        <v>9.8471509563496227</v>
      </c>
      <c r="E15" s="4"/>
    </row>
    <row r="16" spans="1:8" ht="23.25" customHeight="1" thickBot="1" x14ac:dyDescent="0.3">
      <c r="A16" s="50" t="s">
        <v>48</v>
      </c>
      <c r="B16" s="120">
        <v>11411698.27</v>
      </c>
      <c r="C16" s="120">
        <v>11862767.300000001</v>
      </c>
      <c r="D16" s="97">
        <f t="shared" si="0"/>
        <v>3.9526897691100729</v>
      </c>
      <c r="E16" s="4"/>
    </row>
    <row r="17" spans="1:5" ht="23.25" customHeight="1" thickBot="1" x14ac:dyDescent="0.3">
      <c r="A17" s="50" t="s">
        <v>49</v>
      </c>
      <c r="B17" s="120">
        <v>10409774.810000001</v>
      </c>
      <c r="C17" s="120">
        <v>9466751.5500000007</v>
      </c>
      <c r="D17" s="97">
        <f t="shared" si="0"/>
        <v>-9.0590169068220199</v>
      </c>
      <c r="E17" s="4"/>
    </row>
    <row r="18" spans="1:5" ht="23.25" customHeight="1" thickBot="1" x14ac:dyDescent="0.3">
      <c r="A18" s="50" t="s">
        <v>50</v>
      </c>
      <c r="B18" s="120">
        <v>5389128.9100000001</v>
      </c>
      <c r="C18" s="120">
        <v>5663050.0300000003</v>
      </c>
      <c r="D18" s="97">
        <f t="shared" si="0"/>
        <v>5.0828459399387445</v>
      </c>
      <c r="E18" s="4"/>
    </row>
    <row r="19" spans="1:5" ht="23.25" customHeight="1" thickBot="1" x14ac:dyDescent="0.3">
      <c r="A19" s="51" t="s">
        <v>51</v>
      </c>
      <c r="B19" s="120">
        <v>82493011.099999994</v>
      </c>
      <c r="C19" s="120">
        <v>84988158.349999994</v>
      </c>
      <c r="D19" s="97">
        <f>(C19-B19)/B19*100</f>
        <v>3.0246771414069529</v>
      </c>
      <c r="E19" s="4"/>
    </row>
    <row r="20" spans="1:5" ht="23.25" customHeight="1" thickBot="1" x14ac:dyDescent="0.3">
      <c r="A20" s="50" t="s">
        <v>52</v>
      </c>
      <c r="B20" s="120">
        <v>23327604.550000001</v>
      </c>
      <c r="C20" s="120">
        <v>28954657.460000001</v>
      </c>
      <c r="D20" s="97">
        <f t="shared" si="0"/>
        <v>24.121863425535476</v>
      </c>
      <c r="E20" s="4"/>
    </row>
    <row r="21" spans="1:5" ht="23.25" customHeight="1" thickBot="1" x14ac:dyDescent="0.3">
      <c r="A21" s="50" t="s">
        <v>53</v>
      </c>
      <c r="B21" s="120">
        <v>32498768.27</v>
      </c>
      <c r="C21" s="120">
        <v>33491646.82</v>
      </c>
      <c r="D21" s="97">
        <f t="shared" si="0"/>
        <v>3.0551267104991755</v>
      </c>
      <c r="E21" s="4"/>
    </row>
    <row r="22" spans="1:5" ht="23.25" customHeight="1" thickBot="1" x14ac:dyDescent="0.3">
      <c r="A22" s="50" t="s">
        <v>54</v>
      </c>
      <c r="B22" s="120">
        <v>16575425.580000002</v>
      </c>
      <c r="C22" s="120">
        <v>18409934.190000001</v>
      </c>
      <c r="D22" s="97">
        <f t="shared" si="0"/>
        <v>11.067641075916189</v>
      </c>
      <c r="E22" s="4"/>
    </row>
    <row r="23" spans="1:5" ht="26.25" customHeight="1" thickBot="1" x14ac:dyDescent="0.3">
      <c r="A23" s="88" t="s">
        <v>2</v>
      </c>
      <c r="B23" s="95">
        <f>SUM(B6:B22)</f>
        <v>670676943.38</v>
      </c>
      <c r="C23" s="95">
        <f>SUM(C6:C22)</f>
        <v>717733957.97000015</v>
      </c>
      <c r="D23" s="96">
        <f t="shared" si="0"/>
        <v>7.0163459553041525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F21" sqref="F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7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1" t="s">
        <v>56</v>
      </c>
      <c r="B2" s="183" t="s">
        <v>164</v>
      </c>
      <c r="C2" s="184"/>
      <c r="D2" s="184"/>
      <c r="E2" s="183" t="s">
        <v>167</v>
      </c>
      <c r="F2" s="184"/>
      <c r="G2" s="184"/>
    </row>
    <row r="3" spans="1:9" ht="42.75" thickBot="1" x14ac:dyDescent="0.3">
      <c r="A3" s="182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8">
        <v>34495025.07</v>
      </c>
      <c r="C4" s="159">
        <v>334364155.53999996</v>
      </c>
      <c r="D4" s="92">
        <f>(B4/C4)*100</f>
        <v>10.31660376821503</v>
      </c>
      <c r="E4" s="157">
        <v>37947386.289999999</v>
      </c>
      <c r="F4" s="120">
        <v>357800967.67000002</v>
      </c>
      <c r="G4" s="92">
        <f>(E4/F4)*100</f>
        <v>10.605724891442689</v>
      </c>
    </row>
    <row r="5" spans="1:9" ht="20.25" customHeight="1" thickBot="1" x14ac:dyDescent="0.3">
      <c r="A5" s="5" t="s">
        <v>39</v>
      </c>
      <c r="B5" s="158">
        <v>3418675.4</v>
      </c>
      <c r="C5" s="159">
        <v>31636493.580000002</v>
      </c>
      <c r="D5" s="92">
        <f t="shared" ref="D5:D20" si="0">(B5/C5)*100</f>
        <v>10.806113488383625</v>
      </c>
      <c r="E5" s="157">
        <v>2601415.15</v>
      </c>
      <c r="F5" s="120">
        <v>35064682.350000001</v>
      </c>
      <c r="G5" s="92">
        <f t="shared" ref="G5:G21" si="1">(E5/F5)*100</f>
        <v>7.4189040814168381</v>
      </c>
    </row>
    <row r="6" spans="1:9" ht="20.25" customHeight="1" thickBot="1" x14ac:dyDescent="0.3">
      <c r="A6" s="5" t="s">
        <v>60</v>
      </c>
      <c r="B6" s="158">
        <v>1688522.4</v>
      </c>
      <c r="C6" s="159">
        <v>4884909.6500000004</v>
      </c>
      <c r="D6" s="92">
        <f t="shared" si="0"/>
        <v>34.566092742370373</v>
      </c>
      <c r="E6" s="157">
        <v>1681503.92</v>
      </c>
      <c r="F6" s="150">
        <v>4910132.75</v>
      </c>
      <c r="G6" s="92">
        <f t="shared" si="1"/>
        <v>34.245589795917432</v>
      </c>
    </row>
    <row r="7" spans="1:9" ht="20.25" customHeight="1" thickBot="1" x14ac:dyDescent="0.3">
      <c r="A7" s="52" t="s">
        <v>41</v>
      </c>
      <c r="B7" s="158">
        <v>3111045.57</v>
      </c>
      <c r="C7" s="159">
        <v>31910075.419999998</v>
      </c>
      <c r="D7" s="92">
        <f t="shared" si="0"/>
        <v>9.7494146568206386</v>
      </c>
      <c r="E7" s="157">
        <v>2611091.7200000002</v>
      </c>
      <c r="F7" s="121">
        <v>34940231.149999999</v>
      </c>
      <c r="G7" s="92">
        <f t="shared" si="1"/>
        <v>7.4730236007611541</v>
      </c>
    </row>
    <row r="8" spans="1:9" ht="20.25" customHeight="1" thickBot="1" x14ac:dyDescent="0.3">
      <c r="A8" s="143" t="s">
        <v>42</v>
      </c>
      <c r="B8" s="158">
        <v>1782560.86</v>
      </c>
      <c r="C8" s="159">
        <v>17669162.219999999</v>
      </c>
      <c r="D8" s="92">
        <f t="shared" si="0"/>
        <v>10.088542047467829</v>
      </c>
      <c r="E8" s="157">
        <v>1617024.38</v>
      </c>
      <c r="F8" s="120">
        <v>17725972.620000001</v>
      </c>
      <c r="G8" s="92">
        <f t="shared" si="1"/>
        <v>9.1223450169133784</v>
      </c>
    </row>
    <row r="9" spans="1:9" ht="20.25" customHeight="1" thickBot="1" x14ac:dyDescent="0.3">
      <c r="A9" s="143" t="s">
        <v>43</v>
      </c>
      <c r="B9" s="158">
        <v>7777994.2599999998</v>
      </c>
      <c r="C9" s="159">
        <v>11025881.15</v>
      </c>
      <c r="D9" s="92">
        <f t="shared" si="0"/>
        <v>70.543062764648056</v>
      </c>
      <c r="E9" s="157">
        <v>8633064.3800000008</v>
      </c>
      <c r="F9" s="120">
        <v>12339518.689999999</v>
      </c>
      <c r="G9" s="92">
        <f t="shared" si="1"/>
        <v>69.962731909440478</v>
      </c>
    </row>
    <row r="10" spans="1:9" ht="20.25" customHeight="1" thickBot="1" x14ac:dyDescent="0.3">
      <c r="A10" s="143" t="s">
        <v>44</v>
      </c>
      <c r="B10" s="158">
        <v>1849725.57</v>
      </c>
      <c r="C10" s="159">
        <v>20016053.48</v>
      </c>
      <c r="D10" s="92">
        <f t="shared" si="0"/>
        <v>9.2412101708673084</v>
      </c>
      <c r="E10" s="157">
        <v>1914639.81</v>
      </c>
      <c r="F10" s="120">
        <v>21758224.059999999</v>
      </c>
      <c r="G10" s="92">
        <f t="shared" si="1"/>
        <v>8.7996143652176375</v>
      </c>
    </row>
    <row r="11" spans="1:9" ht="20.25" customHeight="1" thickBot="1" x14ac:dyDescent="0.3">
      <c r="A11" s="143" t="s">
        <v>45</v>
      </c>
      <c r="B11" s="158">
        <v>1355888.56</v>
      </c>
      <c r="C11" s="159">
        <v>2699542.17</v>
      </c>
      <c r="D11" s="92">
        <f t="shared" si="0"/>
        <v>50.226611573917367</v>
      </c>
      <c r="E11" s="157">
        <v>1318021.73</v>
      </c>
      <c r="F11" s="120">
        <v>2832342.49</v>
      </c>
      <c r="G11" s="92">
        <f t="shared" si="1"/>
        <v>46.534687618233619</v>
      </c>
    </row>
    <row r="12" spans="1:9" ht="20.25" customHeight="1" thickBot="1" x14ac:dyDescent="0.3">
      <c r="A12" s="143" t="s">
        <v>46</v>
      </c>
      <c r="B12" s="158">
        <v>5923607.0300000003</v>
      </c>
      <c r="C12" s="159">
        <v>8894422.1799999997</v>
      </c>
      <c r="D12" s="92">
        <f t="shared" si="0"/>
        <v>66.599121450742743</v>
      </c>
      <c r="E12" s="157">
        <v>6805191.4400000004</v>
      </c>
      <c r="F12" s="120">
        <v>9545932.2699999996</v>
      </c>
      <c r="G12" s="92">
        <f t="shared" si="1"/>
        <v>71.28891393234241</v>
      </c>
    </row>
    <row r="13" spans="1:9" ht="20.25" customHeight="1" thickBot="1" x14ac:dyDescent="0.3">
      <c r="A13" s="143" t="s">
        <v>47</v>
      </c>
      <c r="B13" s="158">
        <v>2950226.39</v>
      </c>
      <c r="C13" s="159">
        <v>25470836.5</v>
      </c>
      <c r="D13" s="92">
        <f t="shared" si="0"/>
        <v>11.58276207379369</v>
      </c>
      <c r="E13" s="157">
        <v>3182049.1</v>
      </c>
      <c r="F13" s="120">
        <v>27978988.219999999</v>
      </c>
      <c r="G13" s="92">
        <f>(E13/F13)*100</f>
        <v>11.372995602912479</v>
      </c>
    </row>
    <row r="14" spans="1:9" ht="20.25" customHeight="1" thickBot="1" x14ac:dyDescent="0.3">
      <c r="A14" s="143" t="s">
        <v>48</v>
      </c>
      <c r="B14" s="158">
        <v>6761434.1299999999</v>
      </c>
      <c r="C14" s="159">
        <v>11411698.27</v>
      </c>
      <c r="D14" s="92">
        <f t="shared" si="0"/>
        <v>59.250025456552848</v>
      </c>
      <c r="E14" s="157">
        <v>6799059.4500000002</v>
      </c>
      <c r="F14" s="120">
        <v>11862767.300000001</v>
      </c>
      <c r="G14" s="92">
        <f t="shared" si="1"/>
        <v>57.314278178583166</v>
      </c>
    </row>
    <row r="15" spans="1:9" ht="20.25" customHeight="1" thickBot="1" x14ac:dyDescent="0.3">
      <c r="A15" s="143" t="s">
        <v>149</v>
      </c>
      <c r="B15" s="158">
        <v>868693.76</v>
      </c>
      <c r="C15" s="159">
        <v>10409774.810000001</v>
      </c>
      <c r="D15" s="92">
        <f t="shared" si="0"/>
        <v>8.3449812878324892</v>
      </c>
      <c r="E15" s="157">
        <v>784684.71</v>
      </c>
      <c r="F15" s="120">
        <v>9466751.5500000007</v>
      </c>
      <c r="G15" s="92">
        <f t="shared" si="1"/>
        <v>8.2888486705875355</v>
      </c>
    </row>
    <row r="16" spans="1:9" ht="20.25" customHeight="1" thickBot="1" x14ac:dyDescent="0.3">
      <c r="A16" s="143" t="s">
        <v>50</v>
      </c>
      <c r="B16" s="158">
        <v>304559.39</v>
      </c>
      <c r="C16" s="159">
        <v>5389128.9100000001</v>
      </c>
      <c r="D16" s="92">
        <f t="shared" si="0"/>
        <v>5.6513658345574811</v>
      </c>
      <c r="E16" s="157">
        <v>299391.67</v>
      </c>
      <c r="F16" s="120">
        <v>5663050.0300000003</v>
      </c>
      <c r="G16" s="92">
        <f t="shared" si="1"/>
        <v>5.2867565784157478</v>
      </c>
    </row>
    <row r="17" spans="1:7" ht="20.25" customHeight="1" thickBot="1" x14ac:dyDescent="0.3">
      <c r="A17" s="144" t="s">
        <v>51</v>
      </c>
      <c r="B17" s="158">
        <v>6601993.04</v>
      </c>
      <c r="C17" s="159">
        <v>82493011.099999994</v>
      </c>
      <c r="D17" s="92">
        <f t="shared" si="0"/>
        <v>8.0030937796620218</v>
      </c>
      <c r="E17" s="157">
        <v>4933038.0999999996</v>
      </c>
      <c r="F17" s="120">
        <v>84988158.349999994</v>
      </c>
      <c r="G17" s="92">
        <f t="shared" si="1"/>
        <v>5.8043828643570086</v>
      </c>
    </row>
    <row r="18" spans="1:7" ht="20.25" customHeight="1" thickBot="1" x14ac:dyDescent="0.3">
      <c r="A18" s="143" t="s">
        <v>52</v>
      </c>
      <c r="B18" s="158">
        <v>1926027.29</v>
      </c>
      <c r="C18" s="159">
        <v>23327604.550000001</v>
      </c>
      <c r="D18" s="92">
        <f t="shared" si="0"/>
        <v>8.2564297841717309</v>
      </c>
      <c r="E18" s="157">
        <v>1668442.35</v>
      </c>
      <c r="F18" s="120">
        <v>28954657.460000001</v>
      </c>
      <c r="G18" s="92">
        <f t="shared" si="1"/>
        <v>5.7622589813224474</v>
      </c>
    </row>
    <row r="19" spans="1:7" ht="20.25" customHeight="1" thickBot="1" x14ac:dyDescent="0.3">
      <c r="A19" s="143" t="s">
        <v>53</v>
      </c>
      <c r="B19" s="158">
        <v>2604777.38</v>
      </c>
      <c r="C19" s="159">
        <v>32498768.27</v>
      </c>
      <c r="D19" s="92">
        <f t="shared" si="0"/>
        <v>8.0150033944655714</v>
      </c>
      <c r="E19" s="157">
        <v>1880972.46</v>
      </c>
      <c r="F19" s="120">
        <v>33491646.82</v>
      </c>
      <c r="G19" s="92">
        <f t="shared" si="1"/>
        <v>5.6162435669683202</v>
      </c>
    </row>
    <row r="20" spans="1:7" ht="20.25" customHeight="1" thickBot="1" x14ac:dyDescent="0.3">
      <c r="A20" s="143" t="s">
        <v>54</v>
      </c>
      <c r="B20" s="158">
        <v>14665775.35</v>
      </c>
      <c r="C20" s="159">
        <v>16575425.580000002</v>
      </c>
      <c r="D20" s="92">
        <f t="shared" si="0"/>
        <v>88.479027456741761</v>
      </c>
      <c r="E20" s="157">
        <v>27459428.43</v>
      </c>
      <c r="F20" s="120">
        <v>18409934.190000001</v>
      </c>
      <c r="G20" s="92">
        <f t="shared" si="1"/>
        <v>149.15549478126624</v>
      </c>
    </row>
    <row r="21" spans="1:7" ht="21" customHeight="1" thickBot="1" x14ac:dyDescent="0.3">
      <c r="A21" s="40" t="s">
        <v>2</v>
      </c>
      <c r="B21" s="94">
        <f>SUM(B2:B20)</f>
        <v>98086531.450000003</v>
      </c>
      <c r="C21" s="94">
        <f>SUM(C2:C20)</f>
        <v>670676943.38</v>
      </c>
      <c r="D21" s="93">
        <f>(B21/C21)*100</f>
        <v>14.62500424655645</v>
      </c>
      <c r="E21" s="94">
        <f>SUM(E4:E20)</f>
        <v>112136405.08999997</v>
      </c>
      <c r="F21" s="94">
        <f>SUM(F4:F20)</f>
        <v>717733957.97000015</v>
      </c>
      <c r="G21" s="92">
        <f t="shared" si="1"/>
        <v>15.623672789171145</v>
      </c>
    </row>
    <row r="23" spans="1:7" x14ac:dyDescent="0.25">
      <c r="A23" s="185"/>
      <c r="B23" s="185"/>
      <c r="C23" s="185"/>
      <c r="D23" s="185"/>
      <c r="E23" s="33"/>
    </row>
    <row r="24" spans="1:7" x14ac:dyDescent="0.25">
      <c r="A24" s="185"/>
      <c r="B24" s="185"/>
      <c r="C24" s="185"/>
      <c r="D24" s="185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4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thickBot="1" x14ac:dyDescent="0.3">
      <c r="A2" s="32"/>
      <c r="B2" s="186" t="s">
        <v>63</v>
      </c>
      <c r="C2" s="187"/>
      <c r="D2" s="188"/>
      <c r="E2" s="189" t="s">
        <v>64</v>
      </c>
      <c r="F2" s="190"/>
      <c r="G2" s="191"/>
    </row>
    <row r="3" spans="1:11" ht="15.75" x14ac:dyDescent="0.25">
      <c r="A3" s="37" t="s">
        <v>62</v>
      </c>
      <c r="B3" s="177" t="s">
        <v>164</v>
      </c>
      <c r="C3" s="177" t="s">
        <v>167</v>
      </c>
      <c r="D3" s="38" t="s">
        <v>65</v>
      </c>
      <c r="E3" s="177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92"/>
      <c r="C4" s="192"/>
      <c r="D4" s="38" t="s">
        <v>66</v>
      </c>
      <c r="E4" s="192"/>
      <c r="F4" s="38">
        <v>2021</v>
      </c>
      <c r="G4" s="38" t="s">
        <v>66</v>
      </c>
    </row>
    <row r="5" spans="1:11" ht="21" customHeight="1" thickBot="1" x14ac:dyDescent="0.3">
      <c r="A5" s="89" t="s">
        <v>67</v>
      </c>
      <c r="B5" s="122">
        <v>10943</v>
      </c>
      <c r="C5" s="122">
        <v>13292</v>
      </c>
      <c r="D5" s="98">
        <f t="shared" ref="D5:D22" si="0">(C5-B5)/B5*100</f>
        <v>21.465777209174817</v>
      </c>
      <c r="E5" s="122">
        <v>12790</v>
      </c>
      <c r="F5" s="122">
        <v>9242</v>
      </c>
      <c r="G5" s="96">
        <f t="shared" ref="G5:G22" si="1">(F5-E5)/E5*100</f>
        <v>-27.740422204847537</v>
      </c>
    </row>
    <row r="6" spans="1:11" ht="21" customHeight="1" thickBot="1" x14ac:dyDescent="0.3">
      <c r="A6" s="89" t="s">
        <v>39</v>
      </c>
      <c r="B6" s="123">
        <v>1740</v>
      </c>
      <c r="C6" s="123">
        <v>1960</v>
      </c>
      <c r="D6" s="98">
        <f t="shared" si="0"/>
        <v>12.643678160919542</v>
      </c>
      <c r="E6" s="123">
        <v>3400</v>
      </c>
      <c r="F6" s="123">
        <v>2718</v>
      </c>
      <c r="G6" s="96">
        <f t="shared" si="1"/>
        <v>-20.058823529411764</v>
      </c>
    </row>
    <row r="7" spans="1:11" ht="21" customHeight="1" thickBot="1" x14ac:dyDescent="0.3">
      <c r="A7" s="89" t="s">
        <v>40</v>
      </c>
      <c r="B7" s="122">
        <v>305</v>
      </c>
      <c r="C7" s="122">
        <v>275</v>
      </c>
      <c r="D7" s="98">
        <f t="shared" si="0"/>
        <v>-9.8360655737704921</v>
      </c>
      <c r="E7" s="122">
        <v>1679</v>
      </c>
      <c r="F7" s="122">
        <v>2108</v>
      </c>
      <c r="G7" s="96">
        <f t="shared" si="1"/>
        <v>25.550923168552707</v>
      </c>
    </row>
    <row r="8" spans="1:11" ht="21" customHeight="1" thickBot="1" x14ac:dyDescent="0.3">
      <c r="A8" s="89" t="s">
        <v>41</v>
      </c>
      <c r="B8" s="124">
        <v>1938</v>
      </c>
      <c r="C8" s="124">
        <v>1858</v>
      </c>
      <c r="D8" s="98">
        <f t="shared" si="0"/>
        <v>-4.1279669762641902</v>
      </c>
      <c r="E8" s="124">
        <v>2985</v>
      </c>
      <c r="F8" s="124">
        <v>1947</v>
      </c>
      <c r="G8" s="96">
        <f t="shared" si="1"/>
        <v>-34.773869346733669</v>
      </c>
    </row>
    <row r="9" spans="1:11" ht="21" customHeight="1" thickBot="1" x14ac:dyDescent="0.3">
      <c r="A9" s="135" t="s">
        <v>42</v>
      </c>
      <c r="B9" s="123">
        <v>805</v>
      </c>
      <c r="C9" s="123">
        <v>819</v>
      </c>
      <c r="D9" s="98">
        <f t="shared" si="0"/>
        <v>1.7391304347826086</v>
      </c>
      <c r="E9" s="123">
        <v>2356</v>
      </c>
      <c r="F9" s="123">
        <v>1821</v>
      </c>
      <c r="G9" s="96">
        <f t="shared" si="1"/>
        <v>-22.707979626485571</v>
      </c>
    </row>
    <row r="10" spans="1:11" ht="21" customHeight="1" thickBot="1" x14ac:dyDescent="0.3">
      <c r="A10" s="135" t="s">
        <v>43</v>
      </c>
      <c r="B10" s="125">
        <v>759</v>
      </c>
      <c r="C10" s="125">
        <v>716</v>
      </c>
      <c r="D10" s="98">
        <f>(C10-B10)/B10*100</f>
        <v>-5.6653491436100127</v>
      </c>
      <c r="E10" s="125">
        <v>3734</v>
      </c>
      <c r="F10" s="125">
        <v>3915</v>
      </c>
      <c r="G10" s="96">
        <f t="shared" si="1"/>
        <v>4.8473486877343337</v>
      </c>
    </row>
    <row r="11" spans="1:11" ht="21" customHeight="1" thickBot="1" x14ac:dyDescent="0.3">
      <c r="A11" s="135" t="s">
        <v>44</v>
      </c>
      <c r="B11" s="125">
        <v>1067</v>
      </c>
      <c r="C11" s="125">
        <v>1150</v>
      </c>
      <c r="D11" s="98">
        <f t="shared" si="0"/>
        <v>7.7788191190253038</v>
      </c>
      <c r="E11" s="125">
        <v>2580</v>
      </c>
      <c r="F11" s="125">
        <v>2000</v>
      </c>
      <c r="G11" s="96">
        <f t="shared" si="1"/>
        <v>-22.480620155038761</v>
      </c>
    </row>
    <row r="12" spans="1:11" ht="21" customHeight="1" thickBot="1" x14ac:dyDescent="0.3">
      <c r="A12" s="135" t="s">
        <v>45</v>
      </c>
      <c r="B12" s="123">
        <v>167</v>
      </c>
      <c r="C12" s="123">
        <v>176</v>
      </c>
      <c r="D12" s="98">
        <f t="shared" si="0"/>
        <v>5.3892215568862278</v>
      </c>
      <c r="E12" s="123">
        <v>710</v>
      </c>
      <c r="F12" s="123">
        <v>831</v>
      </c>
      <c r="G12" s="96">
        <f t="shared" si="1"/>
        <v>17.04225352112676</v>
      </c>
    </row>
    <row r="13" spans="1:11" ht="21" customHeight="1" thickBot="1" x14ac:dyDescent="0.3">
      <c r="A13" s="135" t="s">
        <v>46</v>
      </c>
      <c r="B13" s="125">
        <v>387</v>
      </c>
      <c r="C13" s="125">
        <v>424</v>
      </c>
      <c r="D13" s="98">
        <f t="shared" si="0"/>
        <v>9.5607235142118849</v>
      </c>
      <c r="E13" s="126">
        <v>1395</v>
      </c>
      <c r="F13" s="126">
        <v>1124</v>
      </c>
      <c r="G13" s="96">
        <f t="shared" si="1"/>
        <v>-19.426523297491038</v>
      </c>
    </row>
    <row r="14" spans="1:11" ht="21" customHeight="1" thickBot="1" x14ac:dyDescent="0.3">
      <c r="A14" s="135" t="s">
        <v>47</v>
      </c>
      <c r="B14" s="122">
        <v>1615</v>
      </c>
      <c r="C14" s="122">
        <v>1932</v>
      </c>
      <c r="D14" s="98">
        <f t="shared" si="0"/>
        <v>19.628482972136226</v>
      </c>
      <c r="E14" s="122">
        <v>2533</v>
      </c>
      <c r="F14" s="122">
        <v>3747</v>
      </c>
      <c r="G14" s="96">
        <f t="shared" si="1"/>
        <v>47.927358863008287</v>
      </c>
    </row>
    <row r="15" spans="1:11" ht="21" customHeight="1" thickBot="1" x14ac:dyDescent="0.3">
      <c r="A15" s="135" t="s">
        <v>48</v>
      </c>
      <c r="B15" s="123">
        <v>534</v>
      </c>
      <c r="C15" s="123">
        <v>628</v>
      </c>
      <c r="D15" s="98">
        <f t="shared" si="0"/>
        <v>17.602996254681649</v>
      </c>
      <c r="E15" s="123">
        <v>1805</v>
      </c>
      <c r="F15" s="123">
        <v>1686</v>
      </c>
      <c r="G15" s="96">
        <f t="shared" si="1"/>
        <v>-6.5927977839335181</v>
      </c>
    </row>
    <row r="16" spans="1:11" ht="21" customHeight="1" thickBot="1" x14ac:dyDescent="0.3">
      <c r="A16" s="135" t="s">
        <v>49</v>
      </c>
      <c r="B16" s="125">
        <v>506</v>
      </c>
      <c r="C16" s="125">
        <v>599</v>
      </c>
      <c r="D16" s="98">
        <f t="shared" si="0"/>
        <v>18.379446640316203</v>
      </c>
      <c r="E16" s="126">
        <v>3430</v>
      </c>
      <c r="F16" s="126">
        <v>2635</v>
      </c>
      <c r="G16" s="96">
        <f t="shared" si="1"/>
        <v>-23.177842565597668</v>
      </c>
    </row>
    <row r="17" spans="1:7" ht="21" customHeight="1" thickBot="1" x14ac:dyDescent="0.3">
      <c r="A17" s="135" t="s">
        <v>50</v>
      </c>
      <c r="B17" s="122">
        <v>305</v>
      </c>
      <c r="C17" s="122">
        <v>293</v>
      </c>
      <c r="D17" s="98">
        <f t="shared" si="0"/>
        <v>-3.9344262295081971</v>
      </c>
      <c r="E17" s="122">
        <v>1398</v>
      </c>
      <c r="F17" s="122">
        <v>1069</v>
      </c>
      <c r="G17" s="96">
        <f t="shared" si="1"/>
        <v>-23.533619456366235</v>
      </c>
    </row>
    <row r="18" spans="1:7" ht="21" customHeight="1" thickBot="1" x14ac:dyDescent="0.3">
      <c r="A18" s="135" t="s">
        <v>51</v>
      </c>
      <c r="B18" s="122">
        <v>4312</v>
      </c>
      <c r="C18" s="122">
        <v>4553</v>
      </c>
      <c r="D18" s="98">
        <f t="shared" si="0"/>
        <v>5.5890538033395183</v>
      </c>
      <c r="E18" s="122">
        <v>3698</v>
      </c>
      <c r="F18" s="122">
        <v>3702</v>
      </c>
      <c r="G18" s="96">
        <f t="shared" si="1"/>
        <v>0.1081665765278529</v>
      </c>
    </row>
    <row r="19" spans="1:7" ht="21" customHeight="1" thickBot="1" x14ac:dyDescent="0.3">
      <c r="A19" s="89" t="s">
        <v>52</v>
      </c>
      <c r="B19" s="125">
        <v>1437</v>
      </c>
      <c r="C19" s="125">
        <v>1375</v>
      </c>
      <c r="D19" s="98">
        <f t="shared" si="0"/>
        <v>-4.3145441892832288</v>
      </c>
      <c r="E19" s="125">
        <v>887</v>
      </c>
      <c r="F19" s="125">
        <v>635</v>
      </c>
      <c r="G19" s="96">
        <f t="shared" si="1"/>
        <v>-28.410372040586246</v>
      </c>
    </row>
    <row r="20" spans="1:7" ht="21" customHeight="1" thickBot="1" x14ac:dyDescent="0.3">
      <c r="A20" s="89" t="s">
        <v>53</v>
      </c>
      <c r="B20" s="126">
        <v>1430</v>
      </c>
      <c r="C20" s="126">
        <v>1577</v>
      </c>
      <c r="D20" s="98">
        <f t="shared" si="0"/>
        <v>10.27972027972028</v>
      </c>
      <c r="E20" s="126">
        <v>1930</v>
      </c>
      <c r="F20" s="126">
        <v>1716</v>
      </c>
      <c r="G20" s="96">
        <f t="shared" si="1"/>
        <v>-11.088082901554404</v>
      </c>
    </row>
    <row r="21" spans="1:7" ht="21" customHeight="1" thickBot="1" x14ac:dyDescent="0.3">
      <c r="A21" s="89" t="s">
        <v>54</v>
      </c>
      <c r="B21" s="125">
        <v>916</v>
      </c>
      <c r="C21" s="125">
        <v>914</v>
      </c>
      <c r="D21" s="98">
        <f t="shared" si="0"/>
        <v>-0.21834061135371177</v>
      </c>
      <c r="E21" s="125">
        <v>4561</v>
      </c>
      <c r="F21" s="125">
        <v>6048</v>
      </c>
      <c r="G21" s="96">
        <f t="shared" si="1"/>
        <v>32.602499451874593</v>
      </c>
    </row>
    <row r="22" spans="1:7" ht="21" customHeight="1" thickBot="1" x14ac:dyDescent="0.3">
      <c r="A22" s="30" t="s">
        <v>2</v>
      </c>
      <c r="B22" s="154">
        <f>SUM(B5:B21)</f>
        <v>29166</v>
      </c>
      <c r="C22" s="155">
        <f>SUM(C5:C21)</f>
        <v>32541</v>
      </c>
      <c r="D22" s="99">
        <f t="shared" si="0"/>
        <v>11.571693067270109</v>
      </c>
      <c r="E22" s="155">
        <f>SUM(E5:E21)</f>
        <v>51871</v>
      </c>
      <c r="F22" s="155">
        <f>SUM(F5:F21)</f>
        <v>46944</v>
      </c>
      <c r="G22" s="100">
        <f t="shared" si="1"/>
        <v>-9.4985637446742874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:K1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6" t="s">
        <v>156</v>
      </c>
      <c r="B1" s="196"/>
      <c r="C1" s="196"/>
      <c r="D1" s="196"/>
      <c r="E1" s="196"/>
      <c r="F1" s="196"/>
      <c r="G1" s="196"/>
      <c r="H1" s="196"/>
      <c r="I1" s="196"/>
    </row>
    <row r="2" spans="1:12" ht="16.5" thickBot="1" x14ac:dyDescent="0.3">
      <c r="A2" s="197" t="s">
        <v>68</v>
      </c>
      <c r="B2" s="199"/>
      <c r="C2" s="201" t="s">
        <v>69</v>
      </c>
      <c r="D2" s="202"/>
      <c r="E2" s="203"/>
      <c r="F2" s="74"/>
      <c r="G2" s="204" t="s">
        <v>70</v>
      </c>
      <c r="H2" s="202"/>
      <c r="I2" s="202"/>
      <c r="J2" s="202"/>
      <c r="K2" s="202"/>
      <c r="L2" s="205"/>
    </row>
    <row r="3" spans="1:12" ht="16.5" thickBot="1" x14ac:dyDescent="0.3">
      <c r="A3" s="198"/>
      <c r="B3" s="200"/>
      <c r="C3" s="197" t="s">
        <v>71</v>
      </c>
      <c r="D3" s="197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07" t="s">
        <v>2</v>
      </c>
    </row>
    <row r="4" spans="1:12" ht="15.75" x14ac:dyDescent="0.25">
      <c r="A4" s="198" t="s">
        <v>78</v>
      </c>
      <c r="B4" s="64" t="s">
        <v>79</v>
      </c>
      <c r="C4" s="198"/>
      <c r="D4" s="198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08"/>
    </row>
    <row r="5" spans="1:12" ht="16.5" thickBot="1" x14ac:dyDescent="0.3">
      <c r="A5" s="210"/>
      <c r="B5" s="85" t="s">
        <v>169</v>
      </c>
      <c r="C5" s="206"/>
      <c r="D5" s="206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09"/>
    </row>
    <row r="6" spans="1:12" ht="25.5" customHeight="1" thickBot="1" x14ac:dyDescent="0.3">
      <c r="A6" s="77" t="s">
        <v>162</v>
      </c>
      <c r="B6" s="79">
        <v>2020</v>
      </c>
      <c r="C6" s="119">
        <v>1756146.09</v>
      </c>
      <c r="D6" s="127">
        <v>1742776.63</v>
      </c>
      <c r="E6" s="101"/>
      <c r="F6" s="68"/>
      <c r="G6" s="119">
        <v>1426072.39</v>
      </c>
      <c r="H6" s="119">
        <v>466959.51</v>
      </c>
      <c r="I6" s="119">
        <v>64597.22</v>
      </c>
      <c r="J6" s="119">
        <v>157709.63</v>
      </c>
      <c r="K6" s="128">
        <v>1000</v>
      </c>
      <c r="L6" s="107">
        <f>SUM(G6:K6)</f>
        <v>2116338.75</v>
      </c>
    </row>
    <row r="7" spans="1:12" ht="26.25" customHeight="1" thickBot="1" x14ac:dyDescent="0.3">
      <c r="A7" s="77" t="s">
        <v>93</v>
      </c>
      <c r="B7" s="75">
        <v>2021</v>
      </c>
      <c r="C7" s="119">
        <v>2892404.13</v>
      </c>
      <c r="D7" s="127">
        <v>2915124.5</v>
      </c>
      <c r="E7" s="101">
        <f>(D7/C7)*100</f>
        <v>100.785518516045</v>
      </c>
      <c r="F7" s="68"/>
      <c r="G7" s="119">
        <v>2753035.67</v>
      </c>
      <c r="H7" s="119">
        <v>1313977.4099999999</v>
      </c>
      <c r="I7" s="119">
        <v>170442.96</v>
      </c>
      <c r="J7" s="119">
        <v>43978.55</v>
      </c>
      <c r="K7" s="128">
        <v>1000</v>
      </c>
      <c r="L7" s="108">
        <f>SUM(G7:K7)</f>
        <v>4282434.59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2020</v>
      </c>
      <c r="C9" s="119">
        <v>3224153.91</v>
      </c>
      <c r="D9" s="129">
        <v>3116135.56</v>
      </c>
      <c r="E9" s="101">
        <f>(D9/C9)*100</f>
        <v>96.649714839450695</v>
      </c>
      <c r="F9" s="68"/>
      <c r="G9" s="119">
        <v>1632270.3</v>
      </c>
      <c r="H9" s="119">
        <v>1044764.74</v>
      </c>
      <c r="I9" s="119">
        <v>511694.11</v>
      </c>
      <c r="J9" s="119">
        <v>290273.91999999998</v>
      </c>
      <c r="K9" s="128">
        <v>35.14</v>
      </c>
      <c r="L9" s="109">
        <f>SUM(G9:K9)</f>
        <v>3479038.21</v>
      </c>
    </row>
    <row r="10" spans="1:12" ht="27" customHeight="1" thickBot="1" x14ac:dyDescent="0.3">
      <c r="A10" s="77" t="s">
        <v>93</v>
      </c>
      <c r="B10" s="75">
        <v>2021</v>
      </c>
      <c r="C10" s="119">
        <v>3994574.86</v>
      </c>
      <c r="D10" s="127">
        <v>3973534.93</v>
      </c>
      <c r="E10" s="101">
        <f>(D10/C10)*100</f>
        <v>99.473287377570898</v>
      </c>
      <c r="F10" s="68"/>
      <c r="G10" s="119">
        <v>2131879.94</v>
      </c>
      <c r="H10" s="119">
        <v>80356.960000000006</v>
      </c>
      <c r="I10" s="119">
        <v>832979.22</v>
      </c>
      <c r="J10" s="119">
        <v>52137.82</v>
      </c>
      <c r="K10" s="128">
        <v>1000</v>
      </c>
      <c r="L10" s="107">
        <f>SUM(G10:K10)</f>
        <v>3098353.94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23.895290718301958</v>
      </c>
      <c r="D11" s="105">
        <f>((D10-D9)/D9)*100</f>
        <v>27.514828976182283</v>
      </c>
      <c r="E11" s="101"/>
      <c r="F11" s="68"/>
      <c r="G11" s="104">
        <f t="shared" ref="G11:L11" si="0">((G10-G9)/G9)*100</f>
        <v>30.6082662902094</v>
      </c>
      <c r="H11" s="104">
        <f t="shared" si="0"/>
        <v>-92.308607198975722</v>
      </c>
      <c r="I11" s="104">
        <f t="shared" si="0"/>
        <v>62.788510502886183</v>
      </c>
      <c r="J11" s="104">
        <f t="shared" si="0"/>
        <v>-82.038407032915657</v>
      </c>
      <c r="K11" s="105">
        <f t="shared" si="0"/>
        <v>2745.7598178713715</v>
      </c>
      <c r="L11" s="107">
        <f t="shared" si="0"/>
        <v>-10.942227334720766</v>
      </c>
    </row>
    <row r="12" spans="1:12" ht="33" customHeight="1" thickBot="1" x14ac:dyDescent="0.3">
      <c r="A12" s="193" t="s">
        <v>2</v>
      </c>
      <c r="B12" s="75">
        <v>2020</v>
      </c>
      <c r="C12" s="151">
        <f>(C6+C9)</f>
        <v>4980300</v>
      </c>
      <c r="D12" s="132">
        <f>(D6+D9)</f>
        <v>4858912.1899999995</v>
      </c>
      <c r="E12" s="101">
        <f>(D12/C12)*100</f>
        <v>97.562640603979673</v>
      </c>
      <c r="F12" s="86"/>
      <c r="G12" s="131">
        <f t="shared" ref="G12:K13" si="1">(G6+G9)</f>
        <v>3058342.69</v>
      </c>
      <c r="H12" s="151">
        <f t="shared" si="1"/>
        <v>1511724.25</v>
      </c>
      <c r="I12" s="131">
        <f t="shared" si="1"/>
        <v>576291.32999999996</v>
      </c>
      <c r="J12" s="131">
        <f t="shared" si="1"/>
        <v>447983.55</v>
      </c>
      <c r="K12" s="132">
        <f t="shared" si="1"/>
        <v>1035.1400000000001</v>
      </c>
      <c r="L12" s="107">
        <f t="shared" ref="L12:L13" si="2">(L6+L9)</f>
        <v>5595376.96</v>
      </c>
    </row>
    <row r="13" spans="1:12" ht="30.75" customHeight="1" thickBot="1" x14ac:dyDescent="0.3">
      <c r="A13" s="194"/>
      <c r="B13" s="75">
        <v>2021</v>
      </c>
      <c r="C13" s="133">
        <f>(C7+C10)</f>
        <v>6886978.9900000002</v>
      </c>
      <c r="D13" s="134">
        <f>(D7+D10)</f>
        <v>6888659.4299999997</v>
      </c>
      <c r="E13" s="106">
        <f>(D13/C13)*100</f>
        <v>100.02440024867856</v>
      </c>
      <c r="F13" s="86"/>
      <c r="G13" s="133">
        <f t="shared" si="1"/>
        <v>4884915.6099999994</v>
      </c>
      <c r="H13" s="152">
        <f t="shared" si="1"/>
        <v>1394334.3699999999</v>
      </c>
      <c r="I13" s="133">
        <f t="shared" si="1"/>
        <v>1003422.1799999999</v>
      </c>
      <c r="J13" s="133">
        <f t="shared" si="1"/>
        <v>96116.37</v>
      </c>
      <c r="K13" s="134">
        <f t="shared" si="1"/>
        <v>2000</v>
      </c>
      <c r="L13" s="153">
        <f t="shared" si="2"/>
        <v>7380788.5299999993</v>
      </c>
    </row>
    <row r="14" spans="1:12" ht="43.5" customHeight="1" thickBot="1" x14ac:dyDescent="0.3">
      <c r="A14" s="195"/>
      <c r="B14" s="76" t="s">
        <v>91</v>
      </c>
      <c r="C14" s="110">
        <f>((C13-C12)/C12)*100</f>
        <v>38.284420416440781</v>
      </c>
      <c r="D14" s="111">
        <f>((D13-D12)/D12)*100</f>
        <v>41.773696675922032</v>
      </c>
      <c r="E14" s="111">
        <f>((E13-E12)/E12)*100</f>
        <v>2.5232605733699969</v>
      </c>
      <c r="F14" s="73"/>
      <c r="G14" s="110">
        <f t="shared" ref="G14:L14" si="3">((G13-G12)/G12)*100</f>
        <v>59.724272429392123</v>
      </c>
      <c r="H14" s="110">
        <f t="shared" si="3"/>
        <v>-7.7652971433116935</v>
      </c>
      <c r="I14" s="110">
        <f t="shared" si="3"/>
        <v>74.117174381228338</v>
      </c>
      <c r="J14" s="110">
        <f t="shared" si="3"/>
        <v>-78.544665311929421</v>
      </c>
      <c r="K14" s="110">
        <f t="shared" si="3"/>
        <v>93.210580211372346</v>
      </c>
      <c r="L14" s="112">
        <f t="shared" si="3"/>
        <v>31.908691456598476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1" t="s">
        <v>114</v>
      </c>
      <c r="B1" s="211"/>
      <c r="C1" s="211"/>
      <c r="D1" s="211"/>
      <c r="E1" s="211"/>
      <c r="F1" s="211"/>
      <c r="G1" s="211"/>
      <c r="H1" s="211"/>
    </row>
    <row r="2" spans="1:8" ht="15.75" thickBot="1" x14ac:dyDescent="0.3">
      <c r="A2" s="212"/>
      <c r="B2" s="213"/>
      <c r="C2" s="213"/>
      <c r="D2" s="213"/>
      <c r="E2" s="214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5">
        <v>230</v>
      </c>
      <c r="C28" s="216"/>
      <c r="D28" s="216"/>
      <c r="E28" s="217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workbookViewId="0">
      <selection activeCell="G7" sqref="G7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4" t="s">
        <v>159</v>
      </c>
      <c r="B2" s="174"/>
      <c r="C2" s="174"/>
      <c r="D2" s="174"/>
      <c r="E2" s="174"/>
      <c r="F2" s="174"/>
      <c r="G2" s="174"/>
      <c r="H2" s="174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19" t="s">
        <v>94</v>
      </c>
      <c r="B4" s="221" t="s">
        <v>95</v>
      </c>
      <c r="C4" s="222"/>
      <c r="D4" s="221" t="s">
        <v>96</v>
      </c>
      <c r="E4" s="223"/>
    </row>
    <row r="5" spans="1:10" ht="16.5" thickBot="1" x14ac:dyDescent="0.3">
      <c r="A5" s="220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7</v>
      </c>
      <c r="C6" s="10">
        <v>1</v>
      </c>
      <c r="D6" s="10">
        <v>2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2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2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2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1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7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10</v>
      </c>
      <c r="C18" s="10">
        <v>59</v>
      </c>
      <c r="D18" s="10">
        <v>9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19</v>
      </c>
      <c r="C20" s="10">
        <v>24</v>
      </c>
      <c r="D20" s="10">
        <v>3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61" t="s">
        <v>104</v>
      </c>
      <c r="B23" s="162">
        <v>3</v>
      </c>
      <c r="C23" s="162">
        <v>1</v>
      </c>
      <c r="D23" s="162">
        <v>1</v>
      </c>
      <c r="E23" s="162"/>
      <c r="G23" s="20"/>
      <c r="H23" s="16"/>
      <c r="J23" s="16"/>
    </row>
    <row r="24" spans="1:20" ht="18" customHeight="1" thickBot="1" x14ac:dyDescent="0.3">
      <c r="A24" s="163" t="s">
        <v>103</v>
      </c>
      <c r="B24" s="164">
        <v>1</v>
      </c>
      <c r="C24" s="164">
        <v>1</v>
      </c>
      <c r="D24" s="164">
        <v>1</v>
      </c>
      <c r="E24" s="165"/>
      <c r="G24" s="20"/>
      <c r="H24" s="16"/>
      <c r="J24" s="16"/>
    </row>
    <row r="25" spans="1:20" ht="18" customHeight="1" thickBot="1" x14ac:dyDescent="0.3">
      <c r="A25" s="163" t="s">
        <v>163</v>
      </c>
      <c r="B25" s="164">
        <v>3</v>
      </c>
      <c r="C25" s="164">
        <v>1</v>
      </c>
      <c r="D25" s="164">
        <v>3</v>
      </c>
      <c r="E25" s="165"/>
      <c r="G25" s="20"/>
      <c r="H25" s="16"/>
      <c r="J25" s="16"/>
    </row>
    <row r="26" spans="1:20" ht="18" customHeight="1" thickBot="1" x14ac:dyDescent="0.3">
      <c r="A26" s="11" t="s">
        <v>160</v>
      </c>
      <c r="B26" s="160"/>
      <c r="C26" s="160"/>
      <c r="D26" s="160">
        <v>2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4" t="s">
        <v>150</v>
      </c>
      <c r="B28" s="224"/>
      <c r="C28" s="12"/>
      <c r="D28" s="12"/>
      <c r="E28" s="31">
        <f>SUM(B6:B26)</f>
        <v>86</v>
      </c>
    </row>
    <row r="29" spans="1:20" x14ac:dyDescent="0.25">
      <c r="A29" s="218" t="s">
        <v>110</v>
      </c>
      <c r="B29" s="218"/>
      <c r="C29" s="12"/>
      <c r="D29" s="12"/>
      <c r="E29" s="31">
        <f>SUM(D6:D26)</f>
        <v>50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136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107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243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Yyuksel Soykan</cp:lastModifiedBy>
  <cp:lastPrinted>2020-09-28T07:34:34Z</cp:lastPrinted>
  <dcterms:created xsi:type="dcterms:W3CDTF">2015-02-24T08:27:46Z</dcterms:created>
  <dcterms:modified xsi:type="dcterms:W3CDTF">2021-07-05T11:54:52Z</dcterms:modified>
</cp:coreProperties>
</file>