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yuksel.soykan\Desktop\yıldız\YILDIZ2021\YILDIZ MASAÜSTÜ\YAZIŞMALAR\faaliyet raporları\"/>
    </mc:Choice>
  </mc:AlternateContent>
  <bookViews>
    <workbookView xWindow="0" yWindow="0" windowWidth="14895" windowHeight="4560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PERSONEL 2" sheetId="11" state="hidden" r:id="rId7"/>
    <sheet name="PERSONEL" sheetId="13" r:id="rId8"/>
    <sheet name="Sayfa1" sheetId="14" r:id="rId9"/>
  </sheets>
  <calcPr calcId="162913"/>
</workbook>
</file>

<file path=xl/calcChain.xml><?xml version="1.0" encoding="utf-8"?>
<calcChain xmlns="http://schemas.openxmlformats.org/spreadsheetml/2006/main">
  <c r="C9" i="2" l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K4" i="1"/>
  <c r="K3" i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E21" i="4"/>
  <c r="G13" i="4"/>
  <c r="H4" i="1"/>
  <c r="H3" i="1"/>
  <c r="K13" i="6"/>
  <c r="J13" i="6"/>
  <c r="I13" i="6"/>
  <c r="H13" i="6"/>
  <c r="G13" i="6"/>
  <c r="K12" i="6"/>
  <c r="J12" i="6"/>
  <c r="I12" i="6"/>
  <c r="H12" i="6"/>
  <c r="G12" i="6"/>
  <c r="K14" i="6" l="1"/>
  <c r="B9" i="2"/>
  <c r="D13" i="6" l="1"/>
  <c r="C13" i="6"/>
  <c r="D12" i="6"/>
  <c r="C12" i="6"/>
  <c r="I8" i="2"/>
  <c r="I9" i="2"/>
  <c r="I7" i="2"/>
  <c r="D8" i="2"/>
  <c r="D7" i="2"/>
  <c r="D6" i="2"/>
  <c r="O18" i="1"/>
  <c r="O17" i="1"/>
  <c r="O16" i="1"/>
  <c r="O15" i="1"/>
  <c r="O14" i="1"/>
  <c r="O13" i="1"/>
  <c r="O12" i="1"/>
  <c r="O11" i="1"/>
  <c r="O10" i="1"/>
  <c r="O9" i="1"/>
  <c r="D9" i="2" l="1"/>
  <c r="O19" i="1"/>
  <c r="K11" i="6"/>
  <c r="J11" i="6"/>
  <c r="I11" i="6"/>
  <c r="H11" i="6"/>
  <c r="G11" i="6"/>
  <c r="L10" i="6"/>
  <c r="L9" i="6"/>
  <c r="L7" i="6"/>
  <c r="L6" i="6"/>
  <c r="D11" i="6"/>
  <c r="C11" i="6"/>
  <c r="E10" i="6"/>
  <c r="E9" i="6"/>
  <c r="E7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F21" i="4"/>
  <c r="C21" i="4"/>
  <c r="B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G5" i="4"/>
  <c r="D5" i="4"/>
  <c r="G4" i="4"/>
  <c r="D4" i="4"/>
  <c r="C23" i="3"/>
  <c r="B23" i="3"/>
  <c r="L13" i="6" l="1"/>
  <c r="I14" i="6"/>
  <c r="E12" i="6"/>
  <c r="J14" i="6"/>
  <c r="D21" i="4"/>
  <c r="L12" i="6"/>
  <c r="L11" i="6"/>
  <c r="H14" i="6"/>
  <c r="G14" i="6"/>
  <c r="C14" i="6"/>
  <c r="E13" i="6"/>
  <c r="G22" i="5"/>
  <c r="D22" i="5"/>
  <c r="G21" i="4"/>
  <c r="D23" i="3"/>
  <c r="D14" i="6"/>
  <c r="E14" i="6" l="1"/>
  <c r="L14" i="6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<sst xmlns="http://schemas.openxmlformats.org/spreadsheetml/2006/main" count="264" uniqueCount="170">
  <si>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</si>
  <si>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</si>
  <si>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</si>
  <si>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</si>
  <si>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</si>
  <si>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</si>
  <si>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</si>
  <si>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</si>
  <si>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</si>
  <si>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</si>
  <si>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</si>
  <si>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</si>
  <si>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</si>
  <si>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</si>
  <si>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</si>
  <si>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</si>
  <si>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</si>
  <si>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</si>
  <si>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</si>
  <si>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</si>
  <si>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</si>
  <si>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</si>
  <si>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</si>
  <si>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</si>
  <si>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</si>
  <si>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</si>
  <si>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</si>
  <si>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</si>
  <si>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</si>
  <si>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</si>
  <si>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</si>
  <si>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</si>
  <si>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</si>
  <si>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</si>
  <si>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</si>
  <si>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</si>
  <si>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</si>
  <si>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</si>
  <si>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</si>
  <si>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</si>
  <si>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</si>
  <si>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</si>
  <si>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</si>
  <si>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</si>
  <si>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</si>
  <si>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</si>
  <si>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</si>
  <si>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</si>
  <si>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</si>
  <si>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</si>
  <si>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</si>
  <si>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</si>
  <si>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</si>
  <si>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</si>
  <si>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</si>
  <si>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</si>
  <si>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</si>
  <si>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</si>
  <si>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</si>
  <si>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</si>
  <si>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</si>
  <si>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</si>
  <si>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</si>
  <si>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</si>
  <si>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</si>
  <si>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</si>
  <si>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</si>
  <si>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</si>
  <si>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</si>
  <si>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</si>
  <si>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</si>
  <si>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</si>
  <si>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</si>
  <si>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</si>
  <si>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</si>
  <si>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</si>
  <si>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</si>
  <si>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</si>
  <si>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</si>
  <si>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</si>
  <si>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</si>
  <si>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</si>
  <si>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</si>
  <si>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</si>
  <si>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</si>
  <si>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</si>
  <si>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</si>
  <si>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</si>
  <si>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</si>
  <si>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</si>
  <si>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Serm.Saym.</t>
  </si>
  <si>
    <t>Artış Or.</t>
  </si>
  <si>
    <t>Sakarya</t>
  </si>
  <si>
    <t>Üniv. Dön.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</si>
  <si>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</si>
  <si>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</si>
  <si>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</si>
  <si>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</si>
  <si>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</si>
  <si>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</si>
  <si>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</si>
  <si>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</si>
  <si>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</si>
  <si>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</si>
  <si>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</si>
  <si>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</si>
  <si>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</si>
  <si>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</si>
  <si>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</si>
  <si>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</si>
  <si>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</si>
  <si>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</si>
  <si>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</si>
  <si>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</si>
  <si>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</si>
  <si>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</si>
  <si>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</si>
  <si>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</si>
  <si>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</si>
  <si>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</si>
  <si>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</si>
  <si>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</si>
  <si>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</si>
  <si>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</si>
  <si>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</si>
  <si>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</si>
  <si>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</si>
  <si>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</si>
  <si>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</si>
  <si>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</si>
  <si>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</si>
  <si>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</si>
  <si>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</si>
  <si>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</si>
  <si>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</si>
  <si>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</si>
  <si>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</si>
  <si>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</si>
  <si>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</si>
  <si>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</si>
  <si>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</si>
  <si>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</si>
  <si>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</si>
  <si>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</si>
  <si>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</si>
  <si>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</si>
  <si>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</si>
  <si>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</si>
  <si>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</si>
  <si>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Ferizli Malmüdürlüğü</t>
  </si>
  <si>
    <t>DOLU VALİLİK ATAMALI</t>
  </si>
  <si>
    <t>ÇOCUK MAH.</t>
  </si>
  <si>
    <t>İCRA MAHK.</t>
  </si>
  <si>
    <t>AİLE
 MAHK.</t>
  </si>
  <si>
    <t>İŞ MAHK.</t>
  </si>
  <si>
    <t xml:space="preserve">                             CARİ HARCAMALAR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</si>
  <si>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</si>
  <si>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</si>
  <si>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</si>
  <si>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DOLU BOŞ KADRO DURUMU</t>
  </si>
  <si>
    <t>UZMNLK KOOR.</t>
  </si>
  <si>
    <t>Tahs./Tah.</t>
  </si>
  <si>
    <t>Sakarya Uy.Bil.</t>
  </si>
  <si>
    <t>SAU ÜNİ DSS</t>
  </si>
  <si>
    <t>HAZİRAN 2020</t>
  </si>
  <si>
    <t>HAZİRAN  2021</t>
  </si>
  <si>
    <t xml:space="preserve">MERKEZ VE BAĞLI İLÇELERDE HAZİNE İLE İLGİLİ DAVALARIN MAHKEMELERE GÖRE DAĞILIMI (HAZİRAN 2021 )
</t>
  </si>
  <si>
    <t>HAZİRAN 2021</t>
  </si>
  <si>
    <t>GELİRLERİN GİDERLERİ KARŞILAMA VE İL TOPLAM GELİRİ İÇİNDEKİ ORANI (HAZİRAN 2020- HAZİRAN 2021)</t>
  </si>
  <si>
    <t>HAZİRAN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</si>
</sst>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b/>
      <sz val="12"/>
      <color rgb="FF292727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225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" fillId="2" borderId="0" xfId="0" applyFont="1" applyFill="1"/>
    <xf numFmtId="0" fontId="14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0" fillId="0" borderId="22" xfId="0" applyBorder="1"/>
    <xf numFmtId="0" fontId="0" fillId="0" borderId="0" xfId="0" applyBorder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9" fontId="21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3" fontId="0" fillId="0" borderId="0" xfId="0" applyNumberFormat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/>
    </xf>
    <xf numFmtId="4" fontId="19" fillId="0" borderId="18" xfId="0" applyNumberFormat="1" applyFont="1" applyFill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0" fillId="3" borderId="44" xfId="0" applyFont="1" applyFill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27" xfId="0" applyNumberFormat="1" applyFont="1" applyFill="1" applyBorder="1" applyAlignment="1">
      <alignment horizontal="center" vertical="center"/>
    </xf>
    <xf numFmtId="164" fontId="21" fillId="3" borderId="40" xfId="0" applyNumberFormat="1" applyFont="1" applyFill="1" applyBorder="1" applyAlignment="1">
      <alignment horizontal="center" vertical="center"/>
    </xf>
    <xf numFmtId="4" fontId="32" fillId="3" borderId="40" xfId="0" applyNumberFormat="1" applyFont="1" applyFill="1" applyBorder="1" applyAlignment="1">
      <alignment horizontal="center" vertical="center"/>
    </xf>
    <xf numFmtId="4" fontId="39" fillId="3" borderId="25" xfId="0" applyNumberFormat="1" applyFont="1" applyFill="1" applyBorder="1" applyAlignment="1">
      <alignment horizontal="center" vertical="center"/>
    </xf>
    <xf numFmtId="4" fontId="27" fillId="3" borderId="25" xfId="0" applyNumberFormat="1" applyFont="1" applyFill="1" applyBorder="1" applyAlignment="1">
      <alignment horizontal="center" vertical="center"/>
    </xf>
    <xf numFmtId="4" fontId="39" fillId="3" borderId="18" xfId="0" applyNumberFormat="1" applyFont="1" applyFill="1" applyBorder="1" applyAlignment="1">
      <alignment horizontal="center" vertical="center"/>
    </xf>
    <xf numFmtId="4" fontId="39" fillId="3" borderId="40" xfId="0" applyNumberFormat="1" applyFont="1" applyFill="1" applyBorder="1" applyAlignment="1">
      <alignment horizontal="center" vertical="center"/>
    </xf>
    <xf numFmtId="4" fontId="39" fillId="3" borderId="26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4" fontId="19" fillId="0" borderId="40" xfId="0" applyNumberFormat="1" applyFont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49" xfId="0" applyNumberFormat="1" applyFont="1" applyBorder="1" applyAlignment="1">
      <alignment horizontal="center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27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 wrapText="1"/>
    </xf>
    <xf numFmtId="4" fontId="22" fillId="3" borderId="18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1" fontId="37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" fontId="19" fillId="0" borderId="21" xfId="0" applyNumberFormat="1" applyFont="1" applyFill="1" applyBorder="1" applyAlignment="1">
      <alignment horizontal="right" vertical="center" wrapText="1"/>
    </xf>
    <xf numFmtId="4" fontId="29" fillId="0" borderId="18" xfId="0" applyNumberFormat="1" applyFont="1" applyBorder="1" applyAlignment="1">
      <alignment horizontal="right"/>
    </xf>
    <xf numFmtId="4" fontId="29" fillId="0" borderId="18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 vertical="center"/>
    </xf>
    <xf numFmtId="3" fontId="27" fillId="0" borderId="18" xfId="0" applyNumberFormat="1" applyFont="1" applyBorder="1" applyAlignment="1">
      <alignment horizontal="right" vertical="center"/>
    </xf>
    <xf numFmtId="3" fontId="27" fillId="0" borderId="18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4" fontId="19" fillId="0" borderId="20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 wrapText="1"/>
    </xf>
    <xf numFmtId="4" fontId="19" fillId="0" borderId="45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vertical="center"/>
    </xf>
    <xf numFmtId="4" fontId="19" fillId="0" borderId="48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3" borderId="18" xfId="0" applyFont="1" applyFill="1" applyBorder="1" applyAlignment="1">
      <alignment vertical="center"/>
    </xf>
    <xf numFmtId="0" fontId="38" fillId="3" borderId="18" xfId="0" applyFont="1" applyFill="1" applyBorder="1" applyAlignment="1">
      <alignment horizontal="center"/>
    </xf>
    <xf numFmtId="0" fontId="38" fillId="3" borderId="21" xfId="0" applyFont="1" applyFill="1" applyBorder="1" applyAlignment="1">
      <alignment horizontal="center"/>
    </xf>
    <xf numFmtId="0" fontId="38" fillId="3" borderId="50" xfId="0" applyFont="1" applyFill="1" applyBorder="1" applyAlignment="1">
      <alignment horizontal="center"/>
    </xf>
    <xf numFmtId="4" fontId="27" fillId="0" borderId="21" xfId="0" applyNumberFormat="1" applyFont="1" applyFill="1" applyBorder="1" applyAlignment="1">
      <alignment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0" fillId="0" borderId="2" xfId="0" applyFont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37" fillId="0" borderId="18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4" fontId="0" fillId="0" borderId="0" xfId="0" applyNumberFormat="1" applyAlignment="1">
      <alignment wrapText="1"/>
    </xf>
    <xf numFmtId="4" fontId="18" fillId="0" borderId="47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 vertical="center"/>
    </xf>
    <xf numFmtId="3" fontId="39" fillId="3" borderId="40" xfId="0" applyNumberFormat="1" applyFont="1" applyFill="1" applyBorder="1" applyAlignment="1">
      <alignment horizontal="right" vertical="center"/>
    </xf>
    <xf numFmtId="3" fontId="39" fillId="3" borderId="43" xfId="0" applyNumberFormat="1" applyFont="1" applyFill="1" applyBorder="1" applyAlignment="1">
      <alignment horizontal="right" vertical="center"/>
    </xf>
    <xf numFmtId="0" fontId="38" fillId="0" borderId="51" xfId="0" applyFont="1" applyFill="1" applyBorder="1" applyAlignment="1">
      <alignment horizontal="center"/>
    </xf>
    <xf numFmtId="4" fontId="18" fillId="0" borderId="23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4" fontId="18" fillId="0" borderId="18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abSelected="1" workbookViewId="0">
      <selection activeCell="F4" sqref="F4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168" t="s">
        <v>157</v>
      </c>
      <c r="B1" s="168"/>
      <c r="C1" s="168"/>
      <c r="D1" s="168"/>
      <c r="E1" s="168"/>
      <c r="F1" s="168"/>
      <c r="G1" s="168"/>
      <c r="H1" s="168"/>
      <c r="I1" s="169"/>
      <c r="J1" s="169"/>
      <c r="K1" s="169"/>
    </row>
    <row r="2" spans="1:15" ht="44.25" customHeight="1" thickBot="1" x14ac:dyDescent="0.3">
      <c r="A2" s="20"/>
      <c r="B2" s="20"/>
      <c r="C2" s="20"/>
      <c r="D2" s="21"/>
      <c r="E2" s="22"/>
      <c r="F2" s="23" t="s">
        <v>0</v>
      </c>
      <c r="G2" s="23" t="s">
        <v>1</v>
      </c>
      <c r="H2" s="23" t="s">
        <v>2</v>
      </c>
      <c r="I2" s="23" t="s">
        <v>3</v>
      </c>
      <c r="J2" s="23" t="s">
        <v>4</v>
      </c>
      <c r="K2" s="23" t="s">
        <v>2</v>
      </c>
    </row>
    <row r="3" spans="1:15" ht="42" customHeight="1" thickBot="1" x14ac:dyDescent="0.3">
      <c r="D3" s="87" t="s">
        <v>164</v>
      </c>
      <c r="E3" s="1" t="s">
        <v>5</v>
      </c>
      <c r="F3" s="53">
        <v>3273</v>
      </c>
      <c r="G3" s="54">
        <v>3581</v>
      </c>
      <c r="H3" s="145">
        <f>SUM(F3:G3)</f>
        <v>6854</v>
      </c>
      <c r="I3" s="55">
        <v>15</v>
      </c>
      <c r="J3" s="55">
        <v>10</v>
      </c>
      <c r="K3" s="145">
        <f>SUM(I3:J3)</f>
        <v>25</v>
      </c>
    </row>
    <row r="4" spans="1:15" ht="42" customHeight="1" thickBot="1" x14ac:dyDescent="0.3">
      <c r="D4" s="87" t="s">
        <v>165</v>
      </c>
      <c r="E4" s="1" t="s">
        <v>5</v>
      </c>
      <c r="F4" s="56">
        <v>3200</v>
      </c>
      <c r="G4" s="55">
        <v>4060</v>
      </c>
      <c r="H4" s="145">
        <f>SUM(F4:G4)</f>
        <v>7260</v>
      </c>
      <c r="I4" s="55">
        <v>80</v>
      </c>
      <c r="J4" s="55">
        <v>108</v>
      </c>
      <c r="K4" s="145">
        <f>SUM(I4:J4)</f>
        <v>188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166" t="s">
        <v>166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</row>
    <row r="8" spans="1:15" ht="48" customHeight="1" x14ac:dyDescent="0.25">
      <c r="A8" s="57" t="s">
        <v>6</v>
      </c>
      <c r="B8" s="58" t="s">
        <v>7</v>
      </c>
      <c r="C8" s="58" t="s">
        <v>8</v>
      </c>
      <c r="D8" s="58" t="s">
        <v>153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152</v>
      </c>
      <c r="J8" s="58" t="s">
        <v>154</v>
      </c>
      <c r="K8" s="58" t="s">
        <v>13</v>
      </c>
      <c r="L8" s="58" t="s">
        <v>14</v>
      </c>
      <c r="M8" s="59" t="s">
        <v>15</v>
      </c>
      <c r="N8" s="60" t="s">
        <v>151</v>
      </c>
      <c r="O8" s="90" t="s">
        <v>2</v>
      </c>
    </row>
    <row r="9" spans="1:15" ht="27" customHeight="1" x14ac:dyDescent="0.25">
      <c r="A9" s="61" t="s">
        <v>16</v>
      </c>
      <c r="B9" s="115">
        <v>1096</v>
      </c>
      <c r="C9" s="115">
        <v>391</v>
      </c>
      <c r="D9" s="115">
        <v>29</v>
      </c>
      <c r="E9" s="115">
        <v>323</v>
      </c>
      <c r="F9" s="115">
        <v>711</v>
      </c>
      <c r="G9" s="115">
        <v>652</v>
      </c>
      <c r="H9" s="115">
        <v>29</v>
      </c>
      <c r="I9" s="115">
        <v>54</v>
      </c>
      <c r="J9" s="115">
        <v>173</v>
      </c>
      <c r="K9" s="115">
        <v>13</v>
      </c>
      <c r="L9" s="115">
        <v>197</v>
      </c>
      <c r="M9" s="116">
        <v>748</v>
      </c>
      <c r="N9" s="115">
        <v>8</v>
      </c>
      <c r="O9" s="140">
        <f t="shared" ref="O9:O12" si="0">SUM(B9:N9)</f>
        <v>4424</v>
      </c>
    </row>
    <row r="10" spans="1:15" ht="21.75" customHeight="1" x14ac:dyDescent="0.25">
      <c r="A10" s="61" t="s">
        <v>17</v>
      </c>
      <c r="B10" s="115"/>
      <c r="C10" s="115"/>
      <c r="D10" s="117"/>
      <c r="E10" s="115"/>
      <c r="F10" s="115"/>
      <c r="G10" s="115"/>
      <c r="H10" s="115"/>
      <c r="I10" s="115"/>
      <c r="J10" s="115"/>
      <c r="K10" s="115"/>
      <c r="L10" s="115"/>
      <c r="M10" s="116"/>
      <c r="N10" s="118"/>
      <c r="O10" s="140">
        <f t="shared" si="0"/>
        <v>0</v>
      </c>
    </row>
    <row r="11" spans="1:15" ht="21.75" customHeight="1" x14ac:dyDescent="0.25">
      <c r="A11" s="61" t="s">
        <v>18</v>
      </c>
      <c r="B11" s="115">
        <v>37</v>
      </c>
      <c r="C11" s="115">
        <v>49</v>
      </c>
      <c r="D11" s="115"/>
      <c r="E11" s="115"/>
      <c r="F11" s="115"/>
      <c r="G11" s="115">
        <v>15</v>
      </c>
      <c r="H11" s="115"/>
      <c r="I11" s="115"/>
      <c r="J11" s="115"/>
      <c r="K11" s="115"/>
      <c r="L11" s="115"/>
      <c r="M11" s="116"/>
      <c r="N11" s="118"/>
      <c r="O11" s="140">
        <f t="shared" si="0"/>
        <v>101</v>
      </c>
    </row>
    <row r="12" spans="1:15" ht="21.75" customHeight="1" x14ac:dyDescent="0.25">
      <c r="A12" s="61" t="s">
        <v>19</v>
      </c>
      <c r="B12" s="115">
        <v>189</v>
      </c>
      <c r="C12" s="115">
        <v>11</v>
      </c>
      <c r="D12" s="115"/>
      <c r="E12" s="115"/>
      <c r="F12" s="115"/>
      <c r="G12" s="115">
        <v>46</v>
      </c>
      <c r="H12" s="115">
        <v>1</v>
      </c>
      <c r="I12" s="115">
        <v>1</v>
      </c>
      <c r="J12" s="115"/>
      <c r="K12" s="115"/>
      <c r="L12" s="115"/>
      <c r="M12" s="116">
        <v>78</v>
      </c>
      <c r="N12" s="118"/>
      <c r="O12" s="140">
        <f t="shared" si="0"/>
        <v>326</v>
      </c>
    </row>
    <row r="13" spans="1:15" ht="22.5" customHeight="1" x14ac:dyDescent="0.25">
      <c r="A13" s="61" t="s">
        <v>20</v>
      </c>
      <c r="B13" s="115">
        <v>127</v>
      </c>
      <c r="C13" s="115">
        <v>6</v>
      </c>
      <c r="D13" s="115"/>
      <c r="E13" s="115"/>
      <c r="F13" s="115"/>
      <c r="G13" s="115">
        <v>28</v>
      </c>
      <c r="H13" s="115"/>
      <c r="I13" s="115"/>
      <c r="J13" s="115"/>
      <c r="K13" s="115"/>
      <c r="L13" s="115"/>
      <c r="M13" s="116">
        <v>31</v>
      </c>
      <c r="N13" s="118"/>
      <c r="O13" s="140">
        <f>SUM(B13:N13)</f>
        <v>192</v>
      </c>
    </row>
    <row r="14" spans="1:15" ht="22.5" customHeight="1" x14ac:dyDescent="0.25">
      <c r="A14" s="61" t="s">
        <v>21</v>
      </c>
      <c r="B14" s="148">
        <v>699</v>
      </c>
      <c r="C14" s="148">
        <v>163</v>
      </c>
      <c r="D14" s="148"/>
      <c r="E14" s="148"/>
      <c r="F14" s="148"/>
      <c r="G14" s="148">
        <v>97</v>
      </c>
      <c r="H14" s="148"/>
      <c r="I14" s="148">
        <v>3</v>
      </c>
      <c r="J14" s="148"/>
      <c r="K14" s="148"/>
      <c r="L14" s="148"/>
      <c r="M14" s="149">
        <v>75</v>
      </c>
      <c r="N14" s="156"/>
      <c r="O14" s="140">
        <f>SUM(B14:N14)</f>
        <v>1037</v>
      </c>
    </row>
    <row r="15" spans="1:15" ht="22.5" customHeight="1" x14ac:dyDescent="0.25">
      <c r="A15" s="61" t="s">
        <v>22</v>
      </c>
      <c r="B15" s="115">
        <v>114</v>
      </c>
      <c r="C15" s="115">
        <v>9</v>
      </c>
      <c r="D15" s="115"/>
      <c r="E15" s="115"/>
      <c r="F15" s="115"/>
      <c r="G15" s="115">
        <v>7</v>
      </c>
      <c r="H15" s="115"/>
      <c r="I15" s="115"/>
      <c r="J15" s="115"/>
      <c r="K15" s="115"/>
      <c r="L15" s="115"/>
      <c r="M15" s="116"/>
      <c r="N15" s="118"/>
      <c r="O15" s="140">
        <f t="shared" ref="O15:O18" si="1">SUM(B15:N15)</f>
        <v>130</v>
      </c>
    </row>
    <row r="16" spans="1:15" ht="21" customHeight="1" x14ac:dyDescent="0.25">
      <c r="A16" s="61" t="s">
        <v>23</v>
      </c>
      <c r="B16" s="115">
        <v>388</v>
      </c>
      <c r="C16" s="115">
        <v>13</v>
      </c>
      <c r="D16" s="115"/>
      <c r="E16" s="115"/>
      <c r="F16" s="115"/>
      <c r="G16" s="115">
        <v>35</v>
      </c>
      <c r="H16" s="115"/>
      <c r="I16" s="115"/>
      <c r="J16" s="115"/>
      <c r="K16" s="115"/>
      <c r="L16" s="115"/>
      <c r="M16" s="116">
        <v>59</v>
      </c>
      <c r="N16" s="118"/>
      <c r="O16" s="140">
        <f t="shared" si="1"/>
        <v>495</v>
      </c>
    </row>
    <row r="17" spans="1:15" ht="22.5" customHeight="1" x14ac:dyDescent="0.25">
      <c r="A17" s="61" t="s">
        <v>24</v>
      </c>
      <c r="B17" s="115">
        <v>76</v>
      </c>
      <c r="C17" s="115">
        <v>2</v>
      </c>
      <c r="D17" s="115"/>
      <c r="E17" s="115"/>
      <c r="F17" s="115"/>
      <c r="G17" s="115">
        <v>28</v>
      </c>
      <c r="H17" s="115"/>
      <c r="I17" s="115"/>
      <c r="J17" s="115"/>
      <c r="K17" s="115"/>
      <c r="L17" s="115"/>
      <c r="M17" s="116">
        <v>31</v>
      </c>
      <c r="N17" s="118"/>
      <c r="O17" s="140">
        <f t="shared" si="1"/>
        <v>137</v>
      </c>
    </row>
    <row r="18" spans="1:15" ht="21.75" customHeight="1" x14ac:dyDescent="0.25">
      <c r="A18" s="61" t="s">
        <v>25</v>
      </c>
      <c r="B18" s="115">
        <v>194</v>
      </c>
      <c r="C18" s="115">
        <v>40</v>
      </c>
      <c r="D18" s="115"/>
      <c r="E18" s="115">
        <v>5</v>
      </c>
      <c r="F18" s="115"/>
      <c r="G18" s="115">
        <v>107</v>
      </c>
      <c r="H18" s="115">
        <v>4</v>
      </c>
      <c r="I18" s="115">
        <v>18</v>
      </c>
      <c r="J18" s="115"/>
      <c r="K18" s="115"/>
      <c r="L18" s="115"/>
      <c r="M18" s="116">
        <v>50</v>
      </c>
      <c r="N18" s="118"/>
      <c r="O18" s="140">
        <f t="shared" si="1"/>
        <v>418</v>
      </c>
    </row>
    <row r="19" spans="1:15" ht="30.75" customHeight="1" x14ac:dyDescent="0.25">
      <c r="A19" s="137" t="s">
        <v>2</v>
      </c>
      <c r="B19" s="138">
        <f>SUM(B9:B18)</f>
        <v>2920</v>
      </c>
      <c r="C19" s="138">
        <f t="shared" ref="C19:N19" si="2">SUM(C9:C18)</f>
        <v>684</v>
      </c>
      <c r="D19" s="138">
        <f t="shared" si="2"/>
        <v>29</v>
      </c>
      <c r="E19" s="138">
        <f t="shared" si="2"/>
        <v>328</v>
      </c>
      <c r="F19" s="138">
        <f t="shared" si="2"/>
        <v>711</v>
      </c>
      <c r="G19" s="138">
        <f t="shared" si="2"/>
        <v>1015</v>
      </c>
      <c r="H19" s="138">
        <f t="shared" si="2"/>
        <v>34</v>
      </c>
      <c r="I19" s="138">
        <f t="shared" si="2"/>
        <v>76</v>
      </c>
      <c r="J19" s="138">
        <f t="shared" si="2"/>
        <v>173</v>
      </c>
      <c r="K19" s="138">
        <f t="shared" si="2"/>
        <v>13</v>
      </c>
      <c r="L19" s="138">
        <f t="shared" si="2"/>
        <v>197</v>
      </c>
      <c r="M19" s="138">
        <f t="shared" si="2"/>
        <v>1072</v>
      </c>
      <c r="N19" s="138">
        <f t="shared" si="2"/>
        <v>8</v>
      </c>
      <c r="O19" s="139">
        <f t="shared" ref="O19" si="3">SUM(O8:O18)</f>
        <v>7260</v>
      </c>
    </row>
    <row r="27" spans="1:15" x14ac:dyDescent="0.25">
      <c r="D27" t="s">
        <v>26</v>
      </c>
    </row>
  </sheetData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H10" sqref="H10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170" t="s">
        <v>27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2" ht="15.75" x14ac:dyDescent="0.25">
      <c r="A3" s="171" t="s">
        <v>28</v>
      </c>
      <c r="B3" s="171"/>
      <c r="C3" s="171"/>
      <c r="D3" s="171"/>
      <c r="E3" s="3"/>
    </row>
    <row r="4" spans="1:12" ht="16.5" thickBot="1" x14ac:dyDescent="0.3">
      <c r="A4" s="62"/>
      <c r="B4" s="62"/>
      <c r="C4" s="62"/>
      <c r="D4" s="62"/>
      <c r="E4" s="3"/>
      <c r="F4" s="172" t="s">
        <v>155</v>
      </c>
      <c r="G4" s="173"/>
      <c r="H4" s="173"/>
      <c r="I4" s="173"/>
      <c r="J4" s="173"/>
      <c r="K4" s="173"/>
      <c r="L4" s="173"/>
    </row>
    <row r="5" spans="1:12" ht="26.25" thickBot="1" x14ac:dyDescent="0.3">
      <c r="A5" s="45" t="s">
        <v>29</v>
      </c>
      <c r="B5" s="28" t="s">
        <v>164</v>
      </c>
      <c r="C5" s="28" t="s">
        <v>167</v>
      </c>
      <c r="D5" s="29" t="s">
        <v>30</v>
      </c>
    </row>
    <row r="6" spans="1:12" ht="39" customHeight="1" thickBot="1" x14ac:dyDescent="0.3">
      <c r="A6" s="46" t="s">
        <v>31</v>
      </c>
      <c r="B6" s="146">
        <v>1778030201.8199997</v>
      </c>
      <c r="C6" s="146">
        <v>2029724737.24</v>
      </c>
      <c r="D6" s="91">
        <f>(C6-B6)/B6*100</f>
        <v>14.155807655143576</v>
      </c>
      <c r="F6" s="48" t="s">
        <v>29</v>
      </c>
      <c r="G6" s="28" t="s">
        <v>164</v>
      </c>
      <c r="H6" s="28" t="s">
        <v>167</v>
      </c>
      <c r="I6" s="29" t="s">
        <v>30</v>
      </c>
    </row>
    <row r="7" spans="1:12" ht="39" customHeight="1" thickBot="1" x14ac:dyDescent="0.3">
      <c r="A7" s="46" t="s">
        <v>32</v>
      </c>
      <c r="B7" s="141">
        <v>27666889.649999999</v>
      </c>
      <c r="C7" s="141">
        <v>83093570.069999993</v>
      </c>
      <c r="D7" s="142">
        <f>(C7-B7)/B7*100</f>
        <v>200.33578447442139</v>
      </c>
      <c r="F7" s="49" t="s">
        <v>35</v>
      </c>
      <c r="G7" s="65">
        <v>12456639.48</v>
      </c>
      <c r="H7" s="65">
        <v>11374424.439999999</v>
      </c>
      <c r="I7" s="130">
        <f>(H7-G7)/G7*100</f>
        <v>-8.6878571201933905</v>
      </c>
    </row>
    <row r="8" spans="1:12" ht="39" thickBot="1" x14ac:dyDescent="0.3">
      <c r="A8" s="46" t="s">
        <v>33</v>
      </c>
      <c r="B8" s="141">
        <v>60556992.289999999</v>
      </c>
      <c r="C8" s="141">
        <v>69679632.680000007</v>
      </c>
      <c r="D8" s="91">
        <f t="shared" ref="D8:D9" si="0">(C8-B8)/B8*100</f>
        <v>15.064553315846341</v>
      </c>
      <c r="F8" s="49" t="s">
        <v>36</v>
      </c>
      <c r="G8" s="65">
        <v>9506785.6099999994</v>
      </c>
      <c r="H8" s="65">
        <v>8880341.1899999995</v>
      </c>
      <c r="I8" s="130">
        <f t="shared" ref="I8:I9" si="1">(H8-G8)/G8*100</f>
        <v>-6.5894451152980187</v>
      </c>
    </row>
    <row r="9" spans="1:12" ht="51.75" customHeight="1" thickBot="1" x14ac:dyDescent="0.3">
      <c r="A9" s="47" t="s">
        <v>34</v>
      </c>
      <c r="B9" s="113">
        <f>SUM(B6:B8)</f>
        <v>1866254083.7599998</v>
      </c>
      <c r="C9" s="113">
        <f>SUM(C6:C8)</f>
        <v>2182497939.9899998</v>
      </c>
      <c r="D9" s="114">
        <f t="shared" si="0"/>
        <v>16.945380534297545</v>
      </c>
      <c r="F9" s="136" t="s">
        <v>37</v>
      </c>
      <c r="G9" s="65">
        <v>7466903.04</v>
      </c>
      <c r="H9" s="65">
        <v>4986326.09</v>
      </c>
      <c r="I9" s="130">
        <f t="shared" si="1"/>
        <v>-33.220961042504712</v>
      </c>
    </row>
    <row r="10" spans="1:12" ht="38.25" customHeight="1" x14ac:dyDescent="0.25">
      <c r="B10" s="33"/>
      <c r="F10" s="42"/>
      <c r="G10" s="43"/>
      <c r="H10" s="44"/>
      <c r="I10" s="44"/>
    </row>
    <row r="11" spans="1:12" x14ac:dyDescent="0.25">
      <c r="G11" s="34"/>
      <c r="H11" s="35"/>
      <c r="I11" s="36"/>
      <c r="J11" s="20"/>
    </row>
    <row r="12" spans="1:12" x14ac:dyDescent="0.25">
      <c r="G12" s="34"/>
      <c r="H12" s="35"/>
      <c r="I12" s="36"/>
      <c r="J12" s="20"/>
    </row>
    <row r="13" spans="1:12" ht="15.75" x14ac:dyDescent="0.25">
      <c r="C13" s="2"/>
      <c r="G13" s="20"/>
      <c r="H13" s="20"/>
      <c r="I13" s="20"/>
      <c r="J13" s="20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6" workbookViewId="0">
      <selection activeCell="C6" sqref="C6:C22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174" t="s">
        <v>158</v>
      </c>
      <c r="B2" s="174"/>
      <c r="C2" s="174"/>
      <c r="D2" s="174"/>
      <c r="E2" s="174"/>
      <c r="F2" s="174"/>
      <c r="G2" s="174"/>
      <c r="H2" s="174"/>
    </row>
    <row r="3" spans="1:8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8" ht="15" customHeight="1" x14ac:dyDescent="0.25">
      <c r="A4" s="175" t="s">
        <v>38</v>
      </c>
      <c r="B4" s="177" t="s">
        <v>164</v>
      </c>
      <c r="C4" s="177" t="s">
        <v>167</v>
      </c>
      <c r="D4" s="179" t="s">
        <v>30</v>
      </c>
      <c r="E4" s="4"/>
    </row>
    <row r="5" spans="1:8" ht="18" customHeight="1" thickBot="1" x14ac:dyDescent="0.3">
      <c r="A5" s="176"/>
      <c r="B5" s="178"/>
      <c r="C5" s="178"/>
      <c r="D5" s="180"/>
      <c r="E5" s="4"/>
    </row>
    <row r="6" spans="1:8" ht="23.25" customHeight="1" thickBot="1" x14ac:dyDescent="0.3">
      <c r="A6" s="50" t="s">
        <v>55</v>
      </c>
      <c r="B6" s="120">
        <v>956499186.70000005</v>
      </c>
      <c r="C6" s="120">
        <v>1138258153.4000001</v>
      </c>
      <c r="D6" s="97">
        <f>(C6-B6)/B6*100</f>
        <v>19.002521824099325</v>
      </c>
      <c r="E6" s="4"/>
    </row>
    <row r="7" spans="1:8" ht="23.25" customHeight="1" thickBot="1" x14ac:dyDescent="0.3">
      <c r="A7" s="50" t="s">
        <v>39</v>
      </c>
      <c r="B7" s="120">
        <v>88322744.799999997</v>
      </c>
      <c r="C7" s="120">
        <v>101180250.88</v>
      </c>
      <c r="D7" s="97">
        <f t="shared" ref="D7:D23" si="0">(C7-B7)/B7*100</f>
        <v>14.557412260131661</v>
      </c>
      <c r="E7" s="4"/>
    </row>
    <row r="8" spans="1:8" ht="23.25" customHeight="1" thickBot="1" x14ac:dyDescent="0.3">
      <c r="A8" s="50" t="s">
        <v>40</v>
      </c>
      <c r="B8" s="120">
        <v>13485303.189999999</v>
      </c>
      <c r="C8" s="150">
        <v>14376599.689999999</v>
      </c>
      <c r="D8" s="97">
        <f t="shared" si="0"/>
        <v>6.6093916276271729</v>
      </c>
      <c r="E8" s="4"/>
    </row>
    <row r="9" spans="1:8" ht="23.25" customHeight="1" thickBot="1" x14ac:dyDescent="0.3">
      <c r="A9" s="51" t="s">
        <v>41</v>
      </c>
      <c r="B9" s="121">
        <v>84874240.469999999</v>
      </c>
      <c r="C9" s="121">
        <v>99306883.599999994</v>
      </c>
      <c r="D9" s="97">
        <f t="shared" si="0"/>
        <v>17.004739070509171</v>
      </c>
      <c r="E9" s="4"/>
    </row>
    <row r="10" spans="1:8" ht="23.25" customHeight="1" thickBot="1" x14ac:dyDescent="0.3">
      <c r="A10" s="50" t="s">
        <v>42</v>
      </c>
      <c r="B10" s="120">
        <v>44402542.299999997</v>
      </c>
      <c r="C10" s="120">
        <v>53019290.100000001</v>
      </c>
      <c r="D10" s="97">
        <f t="shared" si="0"/>
        <v>19.405978472543463</v>
      </c>
      <c r="E10" s="4"/>
    </row>
    <row r="11" spans="1:8" ht="23.25" customHeight="1" thickBot="1" x14ac:dyDescent="0.3">
      <c r="A11" s="50" t="s">
        <v>43</v>
      </c>
      <c r="B11" s="120">
        <v>31998157.809999999</v>
      </c>
      <c r="C11" s="120">
        <v>36289334.490000002</v>
      </c>
      <c r="D11" s="97">
        <f t="shared" si="0"/>
        <v>13.410699157996319</v>
      </c>
      <c r="E11" s="4"/>
    </row>
    <row r="12" spans="1:8" ht="23.25" customHeight="1" thickBot="1" x14ac:dyDescent="0.3">
      <c r="A12" s="50" t="s">
        <v>44</v>
      </c>
      <c r="B12" s="120">
        <v>58063152.25</v>
      </c>
      <c r="C12" s="120">
        <v>66336299.039999999</v>
      </c>
      <c r="D12" s="97">
        <f t="shared" si="0"/>
        <v>14.248531933606824</v>
      </c>
      <c r="E12" s="4"/>
    </row>
    <row r="13" spans="1:8" ht="23.25" customHeight="1" thickBot="1" x14ac:dyDescent="0.3">
      <c r="A13" s="50" t="s">
        <v>45</v>
      </c>
      <c r="B13" s="120">
        <v>7428662.1200000001</v>
      </c>
      <c r="C13" s="120">
        <v>9947070.5999999996</v>
      </c>
      <c r="D13" s="97">
        <f t="shared" si="0"/>
        <v>33.901238733415425</v>
      </c>
      <c r="E13" s="4"/>
    </row>
    <row r="14" spans="1:8" ht="23.25" customHeight="1" thickBot="1" x14ac:dyDescent="0.3">
      <c r="A14" s="50" t="s">
        <v>46</v>
      </c>
      <c r="B14" s="120">
        <v>24532476.289999999</v>
      </c>
      <c r="C14" s="120">
        <v>27559099.699999999</v>
      </c>
      <c r="D14" s="97">
        <f t="shared" si="0"/>
        <v>12.337211189861504</v>
      </c>
      <c r="E14" s="4"/>
    </row>
    <row r="15" spans="1:8" ht="23.25" customHeight="1" thickBot="1" x14ac:dyDescent="0.3">
      <c r="A15" s="50" t="s">
        <v>47</v>
      </c>
      <c r="B15" s="120">
        <v>71158551.959999993</v>
      </c>
      <c r="C15" s="120">
        <v>76710007.239999995</v>
      </c>
      <c r="D15" s="97">
        <f t="shared" si="0"/>
        <v>7.8015292991355611</v>
      </c>
      <c r="E15" s="4"/>
    </row>
    <row r="16" spans="1:8" ht="23.25" customHeight="1" thickBot="1" x14ac:dyDescent="0.3">
      <c r="A16" s="50" t="s">
        <v>48</v>
      </c>
      <c r="B16" s="120">
        <v>30418456.830000002</v>
      </c>
      <c r="C16" s="120">
        <v>33277502.98</v>
      </c>
      <c r="D16" s="97">
        <f t="shared" si="0"/>
        <v>9.3990506026600382</v>
      </c>
      <c r="E16" s="4"/>
    </row>
    <row r="17" spans="1:5" ht="23.25" customHeight="1" thickBot="1" x14ac:dyDescent="0.3">
      <c r="A17" s="50" t="s">
        <v>49</v>
      </c>
      <c r="B17" s="120">
        <v>29022977.229999997</v>
      </c>
      <c r="C17" s="120">
        <v>30471141.890000001</v>
      </c>
      <c r="D17" s="97">
        <f t="shared" si="0"/>
        <v>4.9897177967775432</v>
      </c>
      <c r="E17" s="4"/>
    </row>
    <row r="18" spans="1:5" ht="23.25" customHeight="1" thickBot="1" x14ac:dyDescent="0.3">
      <c r="A18" s="50" t="s">
        <v>50</v>
      </c>
      <c r="B18" s="120">
        <v>14938514.289999999</v>
      </c>
      <c r="C18" s="120">
        <v>15669677.380000001</v>
      </c>
      <c r="D18" s="97">
        <f t="shared" si="0"/>
        <v>4.8944833187959667</v>
      </c>
      <c r="E18" s="4"/>
    </row>
    <row r="19" spans="1:5" ht="23.25" customHeight="1" thickBot="1" x14ac:dyDescent="0.3">
      <c r="A19" s="51" t="s">
        <v>51</v>
      </c>
      <c r="B19" s="120">
        <v>213745920.65000001</v>
      </c>
      <c r="C19" s="120">
        <v>249094421.52000001</v>
      </c>
      <c r="D19" s="97">
        <f>(C19-B19)/B19*100</f>
        <v>16.537625963810413</v>
      </c>
      <c r="E19" s="4"/>
    </row>
    <row r="20" spans="1:5" ht="23.25" customHeight="1" thickBot="1" x14ac:dyDescent="0.3">
      <c r="A20" s="50" t="s">
        <v>52</v>
      </c>
      <c r="B20" s="120">
        <v>65342797.509999998</v>
      </c>
      <c r="C20" s="120">
        <v>77893463.629999995</v>
      </c>
      <c r="D20" s="97">
        <f t="shared" si="0"/>
        <v>19.207420860851965</v>
      </c>
      <c r="E20" s="4"/>
    </row>
    <row r="21" spans="1:5" ht="23.25" customHeight="1" thickBot="1" x14ac:dyDescent="0.3">
      <c r="A21" s="50" t="s">
        <v>53</v>
      </c>
      <c r="B21" s="120">
        <v>82471253.040000007</v>
      </c>
      <c r="C21" s="120">
        <v>97006976.530000001</v>
      </c>
      <c r="D21" s="97">
        <f t="shared" si="0"/>
        <v>17.625200241531331</v>
      </c>
      <c r="E21" s="4"/>
    </row>
    <row r="22" spans="1:5" ht="23.25" customHeight="1" thickBot="1" x14ac:dyDescent="0.3">
      <c r="A22" s="50" t="s">
        <v>54</v>
      </c>
      <c r="B22" s="120">
        <v>48114891.07</v>
      </c>
      <c r="C22" s="120">
        <v>56101767.32</v>
      </c>
      <c r="D22" s="97">
        <f t="shared" si="0"/>
        <v>16.599593332509649</v>
      </c>
      <c r="E22" s="4"/>
    </row>
    <row r="23" spans="1:5" ht="26.25" customHeight="1" thickBot="1" x14ac:dyDescent="0.3">
      <c r="A23" s="88" t="s">
        <v>2</v>
      </c>
      <c r="B23" s="95">
        <f>SUM(B6:B22)</f>
        <v>1864819828.5099998</v>
      </c>
      <c r="C23" s="95">
        <f>SUM(C6:C22)</f>
        <v>2182497939.9900002</v>
      </c>
      <c r="D23" s="96">
        <f t="shared" si="0"/>
        <v>17.03532462617726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4"/>
  <sheetViews>
    <sheetView workbookViewId="0">
      <selection activeCell="E21" sqref="E21"/>
    </sheetView>
  </sheetViews>
  <sheetFormatPr defaultRowHeight="15" x14ac:dyDescent="0.25"/>
  <cols>
    <col min="1" max="1" width="27.85546875" customWidth="1"/>
    <col min="2" max="2" width="15.140625" customWidth="1"/>
    <col min="3" max="3" width="16.7109375" customWidth="1"/>
    <col min="4" max="4" width="14.5703125" customWidth="1"/>
    <col min="5" max="5" width="15.42578125" customWidth="1"/>
    <col min="6" max="6" width="18" customWidth="1"/>
    <col min="7" max="7" width="11.140625" customWidth="1"/>
  </cols>
  <sheetData>
    <row r="1" spans="1:9" ht="16.5" thickBot="1" x14ac:dyDescent="0.3">
      <c r="A1" s="147" t="s">
        <v>168</v>
      </c>
      <c r="B1" s="6"/>
      <c r="C1" s="6"/>
      <c r="D1" s="6"/>
      <c r="E1" s="6"/>
      <c r="F1" s="6"/>
      <c r="G1" s="6"/>
      <c r="H1" s="6"/>
      <c r="I1" s="6"/>
    </row>
    <row r="2" spans="1:9" ht="15.75" thickBot="1" x14ac:dyDescent="0.3">
      <c r="A2" s="181" t="s">
        <v>56</v>
      </c>
      <c r="B2" s="183" t="s">
        <v>164</v>
      </c>
      <c r="C2" s="184"/>
      <c r="D2" s="184"/>
      <c r="E2" s="183" t="s">
        <v>167</v>
      </c>
      <c r="F2" s="184"/>
      <c r="G2" s="184"/>
    </row>
    <row r="3" spans="1:9" ht="42.75" thickBot="1" x14ac:dyDescent="0.3">
      <c r="A3" s="182"/>
      <c r="B3" s="24" t="s">
        <v>57</v>
      </c>
      <c r="C3" s="24" t="s">
        <v>28</v>
      </c>
      <c r="D3" s="25" t="s">
        <v>58</v>
      </c>
      <c r="E3" s="24" t="s">
        <v>57</v>
      </c>
      <c r="F3" s="24" t="s">
        <v>28</v>
      </c>
      <c r="G3" s="25" t="s">
        <v>58</v>
      </c>
    </row>
    <row r="4" spans="1:9" ht="20.25" customHeight="1" thickBot="1" x14ac:dyDescent="0.3">
      <c r="A4" s="5" t="s">
        <v>59</v>
      </c>
      <c r="B4" s="158">
        <v>86288127</v>
      </c>
      <c r="C4" s="165">
        <v>956499186.70000005</v>
      </c>
      <c r="D4" s="92">
        <f>(B4/C4)*100</f>
        <v>9.0212441578440909</v>
      </c>
      <c r="E4" s="157">
        <v>111200968.41</v>
      </c>
      <c r="F4" s="120">
        <v>1138258153.4000001</v>
      </c>
      <c r="G4" s="92">
        <f>(E4/F4)*100</f>
        <v>9.7693979241739193</v>
      </c>
    </row>
    <row r="5" spans="1:9" ht="20.25" customHeight="1" thickBot="1" x14ac:dyDescent="0.3">
      <c r="A5" s="5" t="s">
        <v>39</v>
      </c>
      <c r="B5" s="158">
        <v>8632289.6699999999</v>
      </c>
      <c r="C5" s="165">
        <v>88322744.799999997</v>
      </c>
      <c r="D5" s="92">
        <f t="shared" ref="D5:D20" si="0">(B5/C5)*100</f>
        <v>9.7735749602745585</v>
      </c>
      <c r="E5" s="157">
        <v>8970857.0800000001</v>
      </c>
      <c r="F5" s="120">
        <v>101180250.88</v>
      </c>
      <c r="G5" s="92">
        <f t="shared" ref="G5:G21" si="1">(E5/F5)*100</f>
        <v>8.8662135169435956</v>
      </c>
    </row>
    <row r="6" spans="1:9" ht="20.25" customHeight="1" thickBot="1" x14ac:dyDescent="0.3">
      <c r="A6" s="5" t="s">
        <v>60</v>
      </c>
      <c r="B6" s="158">
        <v>4178964.34</v>
      </c>
      <c r="C6" s="165">
        <v>13485303.189999999</v>
      </c>
      <c r="D6" s="92">
        <f t="shared" si="0"/>
        <v>30.98902769274704</v>
      </c>
      <c r="E6" s="157">
        <v>5775837.5800000001</v>
      </c>
      <c r="F6" s="150">
        <v>14376599.689999999</v>
      </c>
      <c r="G6" s="92">
        <f t="shared" si="1"/>
        <v>40.175268871244477</v>
      </c>
    </row>
    <row r="7" spans="1:9" ht="20.25" customHeight="1" thickBot="1" x14ac:dyDescent="0.3">
      <c r="A7" s="52" t="s">
        <v>41</v>
      </c>
      <c r="B7" s="158">
        <v>8229397.0999999996</v>
      </c>
      <c r="C7" s="165">
        <v>84874240.469999999</v>
      </c>
      <c r="D7" s="92">
        <f t="shared" si="0"/>
        <v>9.6959890944871514</v>
      </c>
      <c r="E7" s="157">
        <v>9594292.4499999993</v>
      </c>
      <c r="F7" s="121">
        <v>99306883.599999994</v>
      </c>
      <c r="G7" s="92">
        <f t="shared" si="1"/>
        <v>9.6612562011763696</v>
      </c>
    </row>
    <row r="8" spans="1:9" ht="20.25" customHeight="1" thickBot="1" x14ac:dyDescent="0.3">
      <c r="A8" s="143" t="s">
        <v>42</v>
      </c>
      <c r="B8" s="158">
        <v>3996972.9</v>
      </c>
      <c r="C8" s="165">
        <v>44402542.299999997</v>
      </c>
      <c r="D8" s="92">
        <f t="shared" si="0"/>
        <v>9.0016757891811068</v>
      </c>
      <c r="E8" s="157">
        <v>5279707.08</v>
      </c>
      <c r="F8" s="120">
        <v>53019290.100000001</v>
      </c>
      <c r="G8" s="92">
        <f t="shared" si="1"/>
        <v>9.9580870849872056</v>
      </c>
    </row>
    <row r="9" spans="1:9" ht="20.25" customHeight="1" thickBot="1" x14ac:dyDescent="0.3">
      <c r="A9" s="143" t="s">
        <v>43</v>
      </c>
      <c r="B9" s="158">
        <v>17473675.010000002</v>
      </c>
      <c r="C9" s="165">
        <v>31998157.809999999</v>
      </c>
      <c r="D9" s="92">
        <f t="shared" si="0"/>
        <v>54.60837812525309</v>
      </c>
      <c r="E9" s="157">
        <v>24356042.899999999</v>
      </c>
      <c r="F9" s="120">
        <v>36289334.490000002</v>
      </c>
      <c r="G9" s="92">
        <f t="shared" si="1"/>
        <v>67.1162567247179</v>
      </c>
    </row>
    <row r="10" spans="1:9" ht="20.25" customHeight="1" thickBot="1" x14ac:dyDescent="0.3">
      <c r="A10" s="143" t="s">
        <v>44</v>
      </c>
      <c r="B10" s="158">
        <v>5159879.33</v>
      </c>
      <c r="C10" s="165">
        <v>58063152.25</v>
      </c>
      <c r="D10" s="92">
        <f t="shared" si="0"/>
        <v>8.8866675852928729</v>
      </c>
      <c r="E10" s="157">
        <v>6106417.7199999997</v>
      </c>
      <c r="F10" s="120">
        <v>66336299.039999999</v>
      </c>
      <c r="G10" s="92">
        <f t="shared" si="1"/>
        <v>9.2052432957073815</v>
      </c>
    </row>
    <row r="11" spans="1:9" ht="20.25" customHeight="1" thickBot="1" x14ac:dyDescent="0.3">
      <c r="A11" s="143" t="s">
        <v>45</v>
      </c>
      <c r="B11" s="158">
        <v>3411177.64</v>
      </c>
      <c r="C11" s="165">
        <v>8862917.3699999992</v>
      </c>
      <c r="D11" s="92">
        <f t="shared" si="0"/>
        <v>38.488203123121302</v>
      </c>
      <c r="E11" s="157">
        <v>3933491.91</v>
      </c>
      <c r="F11" s="120">
        <v>9947070.5999999996</v>
      </c>
      <c r="G11" s="92">
        <f t="shared" si="1"/>
        <v>39.544224306601386</v>
      </c>
    </row>
    <row r="12" spans="1:9" ht="20.25" customHeight="1" thickBot="1" x14ac:dyDescent="0.3">
      <c r="A12" s="143" t="s">
        <v>46</v>
      </c>
      <c r="B12" s="158">
        <v>15107341.93</v>
      </c>
      <c r="C12" s="165">
        <v>24532476.289999999</v>
      </c>
      <c r="D12" s="92">
        <f t="shared" si="0"/>
        <v>61.580990648539213</v>
      </c>
      <c r="E12" s="157">
        <v>20677108.210000001</v>
      </c>
      <c r="F12" s="120">
        <v>27559099.699999999</v>
      </c>
      <c r="G12" s="92">
        <f t="shared" si="1"/>
        <v>75.02824270416933</v>
      </c>
    </row>
    <row r="13" spans="1:9" ht="20.25" customHeight="1" thickBot="1" x14ac:dyDescent="0.3">
      <c r="A13" s="143" t="s">
        <v>47</v>
      </c>
      <c r="B13" s="158">
        <v>7172506.7300000004</v>
      </c>
      <c r="C13" s="165">
        <v>71158551.959999993</v>
      </c>
      <c r="D13" s="92">
        <f t="shared" si="0"/>
        <v>10.079613106843217</v>
      </c>
      <c r="E13" s="157">
        <v>7172506.7300000004</v>
      </c>
      <c r="F13" s="120">
        <v>76710007.239999995</v>
      </c>
      <c r="G13" s="92">
        <f>(E13/F13)*100</f>
        <v>9.3501578060860062</v>
      </c>
    </row>
    <row r="14" spans="1:9" ht="20.25" customHeight="1" thickBot="1" x14ac:dyDescent="0.3">
      <c r="A14" s="143" t="s">
        <v>48</v>
      </c>
      <c r="B14" s="158">
        <v>15551168.809999999</v>
      </c>
      <c r="C14" s="165">
        <v>30418456.830000002</v>
      </c>
      <c r="D14" s="92">
        <f t="shared" si="0"/>
        <v>51.124121440186812</v>
      </c>
      <c r="E14" s="157">
        <v>18963694.48</v>
      </c>
      <c r="F14" s="120">
        <v>33277502.98</v>
      </c>
      <c r="G14" s="92">
        <f t="shared" si="1"/>
        <v>56.986530784468137</v>
      </c>
    </row>
    <row r="15" spans="1:9" ht="20.25" customHeight="1" thickBot="1" x14ac:dyDescent="0.3">
      <c r="A15" s="143" t="s">
        <v>149</v>
      </c>
      <c r="B15" s="158">
        <v>2579825.38</v>
      </c>
      <c r="C15" s="165">
        <v>29022977.229999997</v>
      </c>
      <c r="D15" s="92">
        <f t="shared" si="0"/>
        <v>8.8889067429420301</v>
      </c>
      <c r="E15" s="157">
        <v>2632255.06</v>
      </c>
      <c r="F15" s="120">
        <v>30471141.890000001</v>
      </c>
      <c r="G15" s="92">
        <f t="shared" si="1"/>
        <v>8.638517944297492</v>
      </c>
    </row>
    <row r="16" spans="1:9" ht="20.25" customHeight="1" thickBot="1" x14ac:dyDescent="0.3">
      <c r="A16" s="143" t="s">
        <v>50</v>
      </c>
      <c r="B16" s="158">
        <v>1008143.7</v>
      </c>
      <c r="C16" s="165">
        <v>14938514.289999999</v>
      </c>
      <c r="D16" s="92">
        <f t="shared" si="0"/>
        <v>6.7486209165717517</v>
      </c>
      <c r="E16" s="157">
        <v>1054542.6100000001</v>
      </c>
      <c r="F16" s="120">
        <v>15669677.380000001</v>
      </c>
      <c r="G16" s="92">
        <f t="shared" si="1"/>
        <v>6.7298297496920139</v>
      </c>
    </row>
    <row r="17" spans="1:7" ht="20.25" customHeight="1" thickBot="1" x14ac:dyDescent="0.3">
      <c r="A17" s="144" t="s">
        <v>51</v>
      </c>
      <c r="B17" s="158">
        <v>18048180.079999998</v>
      </c>
      <c r="C17" s="165">
        <v>213745920.65000001</v>
      </c>
      <c r="D17" s="92">
        <f t="shared" si="0"/>
        <v>8.4437541662154754</v>
      </c>
      <c r="E17" s="157">
        <v>18402984.829999998</v>
      </c>
      <c r="F17" s="120">
        <v>249094421.52000001</v>
      </c>
      <c r="G17" s="92">
        <f t="shared" si="1"/>
        <v>7.3879554257791389</v>
      </c>
    </row>
    <row r="18" spans="1:7" ht="20.25" customHeight="1" thickBot="1" x14ac:dyDescent="0.3">
      <c r="A18" s="143" t="s">
        <v>52</v>
      </c>
      <c r="B18" s="158">
        <v>5193245.2699999996</v>
      </c>
      <c r="C18" s="165">
        <v>65342797.509999998</v>
      </c>
      <c r="D18" s="92">
        <f t="shared" si="0"/>
        <v>7.947693499356574</v>
      </c>
      <c r="E18" s="157">
        <v>5548592.5800000001</v>
      </c>
      <c r="F18" s="120">
        <v>77893463.629999995</v>
      </c>
      <c r="G18" s="92">
        <f t="shared" si="1"/>
        <v>7.1233096095922068</v>
      </c>
    </row>
    <row r="19" spans="1:7" ht="20.25" customHeight="1" thickBot="1" x14ac:dyDescent="0.3">
      <c r="A19" s="143" t="s">
        <v>53</v>
      </c>
      <c r="B19" s="158">
        <v>6584363.3099999996</v>
      </c>
      <c r="C19" s="165">
        <v>82471253.040000007</v>
      </c>
      <c r="D19" s="92">
        <f t="shared" si="0"/>
        <v>7.9838283853968699</v>
      </c>
      <c r="E19" s="157">
        <v>7402920</v>
      </c>
      <c r="F19" s="120">
        <v>97006976.530000001</v>
      </c>
      <c r="G19" s="92">
        <f t="shared" si="1"/>
        <v>7.6313274207763824</v>
      </c>
    </row>
    <row r="20" spans="1:7" ht="20.25" customHeight="1" thickBot="1" x14ac:dyDescent="0.3">
      <c r="A20" s="143" t="s">
        <v>54</v>
      </c>
      <c r="B20" s="158">
        <v>43984871.68</v>
      </c>
      <c r="C20" s="165">
        <v>48114891.07</v>
      </c>
      <c r="D20" s="92">
        <f t="shared" si="0"/>
        <v>91.416338480343981</v>
      </c>
      <c r="E20" s="157">
        <v>137557521.33000001</v>
      </c>
      <c r="F20" s="120">
        <v>56101767.32</v>
      </c>
      <c r="G20" s="92">
        <f t="shared" si="1"/>
        <v>245.19284846301349</v>
      </c>
    </row>
    <row r="21" spans="1:7" ht="21" customHeight="1" thickBot="1" x14ac:dyDescent="0.3">
      <c r="A21" s="40" t="s">
        <v>2</v>
      </c>
      <c r="B21" s="94">
        <f>SUM(B2:B20)</f>
        <v>252600129.88000003</v>
      </c>
      <c r="C21" s="94">
        <f>SUM(C2:C20)</f>
        <v>1866254083.7599998</v>
      </c>
      <c r="D21" s="93">
        <f>(B21/C21)*100</f>
        <v>13.535141440713087</v>
      </c>
      <c r="E21" s="94">
        <f>SUM(E4:E20)</f>
        <v>394629740.96000004</v>
      </c>
      <c r="F21" s="94">
        <f>SUM(F4:F20)</f>
        <v>2182497939.9900002</v>
      </c>
      <c r="G21" s="92">
        <f t="shared" si="1"/>
        <v>18.081563044307302</v>
      </c>
    </row>
    <row r="23" spans="1:7" x14ac:dyDescent="0.25">
      <c r="A23" s="185"/>
      <c r="B23" s="185"/>
      <c r="C23" s="185"/>
      <c r="D23" s="185"/>
      <c r="E23" s="33"/>
    </row>
    <row r="24" spans="1:7" x14ac:dyDescent="0.25">
      <c r="A24" s="185"/>
      <c r="B24" s="185"/>
      <c r="C24" s="185"/>
      <c r="D24" s="185"/>
    </row>
  </sheetData>
  <mergeCells count="5">
    <mergeCell ref="A2:A3"/>
    <mergeCell ref="B2:D2"/>
    <mergeCell ref="E2:G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1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E5" sqref="E5:F21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174" t="s">
        <v>61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6.5" thickBot="1" x14ac:dyDescent="0.3">
      <c r="A2" s="32"/>
      <c r="B2" s="186" t="s">
        <v>63</v>
      </c>
      <c r="C2" s="187"/>
      <c r="D2" s="188"/>
      <c r="E2" s="189" t="s">
        <v>64</v>
      </c>
      <c r="F2" s="190"/>
      <c r="G2" s="191"/>
    </row>
    <row r="3" spans="1:11" ht="15.75" x14ac:dyDescent="0.25">
      <c r="A3" s="37" t="s">
        <v>62</v>
      </c>
      <c r="B3" s="177" t="s">
        <v>164</v>
      </c>
      <c r="C3" s="177" t="s">
        <v>167</v>
      </c>
      <c r="D3" s="38" t="s">
        <v>65</v>
      </c>
      <c r="E3" s="177" t="s">
        <v>164</v>
      </c>
      <c r="F3" s="38" t="s">
        <v>169</v>
      </c>
      <c r="G3" s="38" t="s">
        <v>65</v>
      </c>
    </row>
    <row r="4" spans="1:11" ht="16.5" thickBot="1" x14ac:dyDescent="0.3">
      <c r="A4" s="39"/>
      <c r="B4" s="192"/>
      <c r="C4" s="192"/>
      <c r="D4" s="38" t="s">
        <v>66</v>
      </c>
      <c r="E4" s="192"/>
      <c r="F4" s="38">
        <v>2021</v>
      </c>
      <c r="G4" s="38" t="s">
        <v>66</v>
      </c>
    </row>
    <row r="5" spans="1:11" ht="21" customHeight="1" thickBot="1" x14ac:dyDescent="0.3">
      <c r="A5" s="89" t="s">
        <v>67</v>
      </c>
      <c r="B5" s="122">
        <v>10913</v>
      </c>
      <c r="C5" s="122">
        <v>13992</v>
      </c>
      <c r="D5" s="98">
        <f t="shared" ref="D5:D22" si="0">(C5-B5)/B5*100</f>
        <v>28.214056629707692</v>
      </c>
      <c r="E5" s="122">
        <v>32802</v>
      </c>
      <c r="F5" s="122">
        <v>29981</v>
      </c>
      <c r="G5" s="96">
        <f t="shared" ref="G5:G22" si="1">(F5-E5)/E5*100</f>
        <v>-8.6000853606487411</v>
      </c>
    </row>
    <row r="6" spans="1:11" ht="21" customHeight="1" thickBot="1" x14ac:dyDescent="0.3">
      <c r="A6" s="89" t="s">
        <v>39</v>
      </c>
      <c r="B6" s="123">
        <v>1661</v>
      </c>
      <c r="C6" s="123">
        <v>1945</v>
      </c>
      <c r="D6" s="98">
        <f t="shared" si="0"/>
        <v>17.098133654425045</v>
      </c>
      <c r="E6" s="123">
        <v>8575</v>
      </c>
      <c r="F6" s="123">
        <v>11378</v>
      </c>
      <c r="G6" s="96">
        <f t="shared" si="1"/>
        <v>32.688046647230323</v>
      </c>
    </row>
    <row r="7" spans="1:11" ht="21" customHeight="1" thickBot="1" x14ac:dyDescent="0.3">
      <c r="A7" s="89" t="s">
        <v>40</v>
      </c>
      <c r="B7" s="122">
        <v>299</v>
      </c>
      <c r="C7" s="122">
        <v>279</v>
      </c>
      <c r="D7" s="98">
        <f t="shared" si="0"/>
        <v>-6.6889632107023411</v>
      </c>
      <c r="E7" s="122">
        <v>4398</v>
      </c>
      <c r="F7" s="122">
        <v>6697</v>
      </c>
      <c r="G7" s="96">
        <f t="shared" si="1"/>
        <v>52.273760800363803</v>
      </c>
    </row>
    <row r="8" spans="1:11" ht="21" customHeight="1" thickBot="1" x14ac:dyDescent="0.3">
      <c r="A8" s="89" t="s">
        <v>41</v>
      </c>
      <c r="B8" s="124">
        <v>1885</v>
      </c>
      <c r="C8" s="124">
        <v>1873</v>
      </c>
      <c r="D8" s="98">
        <f t="shared" si="0"/>
        <v>-0.63660477453580899</v>
      </c>
      <c r="E8" s="124">
        <v>7925</v>
      </c>
      <c r="F8" s="124">
        <v>7227</v>
      </c>
      <c r="G8" s="96">
        <f t="shared" si="1"/>
        <v>-8.8075709779179814</v>
      </c>
    </row>
    <row r="9" spans="1:11" ht="21" customHeight="1" thickBot="1" x14ac:dyDescent="0.3">
      <c r="A9" s="135" t="s">
        <v>42</v>
      </c>
      <c r="B9" s="123">
        <v>802</v>
      </c>
      <c r="C9" s="123">
        <v>824</v>
      </c>
      <c r="D9" s="98">
        <f t="shared" si="0"/>
        <v>2.7431421446384037</v>
      </c>
      <c r="E9" s="123">
        <v>5938</v>
      </c>
      <c r="F9" s="123">
        <v>5924</v>
      </c>
      <c r="G9" s="96">
        <f t="shared" si="1"/>
        <v>-0.23576961940047153</v>
      </c>
    </row>
    <row r="10" spans="1:11" ht="21" customHeight="1" thickBot="1" x14ac:dyDescent="0.3">
      <c r="A10" s="135" t="s">
        <v>43</v>
      </c>
      <c r="B10" s="125">
        <v>741</v>
      </c>
      <c r="C10" s="125">
        <v>764</v>
      </c>
      <c r="D10" s="98">
        <f>(C10-B10)/B10*100</f>
        <v>3.1039136302294197</v>
      </c>
      <c r="E10" s="125">
        <v>9315</v>
      </c>
      <c r="F10" s="125">
        <v>10701</v>
      </c>
      <c r="G10" s="96">
        <f t="shared" si="1"/>
        <v>14.879227053140095</v>
      </c>
    </row>
    <row r="11" spans="1:11" ht="21" customHeight="1" thickBot="1" x14ac:dyDescent="0.3">
      <c r="A11" s="135" t="s">
        <v>44</v>
      </c>
      <c r="B11" s="125">
        <v>1150</v>
      </c>
      <c r="C11" s="125">
        <v>1151</v>
      </c>
      <c r="D11" s="98">
        <f t="shared" si="0"/>
        <v>8.6956521739130432E-2</v>
      </c>
      <c r="E11" s="125">
        <v>3998</v>
      </c>
      <c r="F11" s="125">
        <v>4351</v>
      </c>
      <c r="G11" s="96">
        <f t="shared" si="1"/>
        <v>8.829414707353676</v>
      </c>
    </row>
    <row r="12" spans="1:11" ht="21" customHeight="1" thickBot="1" x14ac:dyDescent="0.3">
      <c r="A12" s="135" t="s">
        <v>45</v>
      </c>
      <c r="B12" s="123">
        <v>176</v>
      </c>
      <c r="C12" s="123">
        <v>175</v>
      </c>
      <c r="D12" s="98">
        <f t="shared" si="0"/>
        <v>-0.56818181818181823</v>
      </c>
      <c r="E12" s="123">
        <v>1836</v>
      </c>
      <c r="F12" s="123">
        <v>2555</v>
      </c>
      <c r="G12" s="96">
        <f t="shared" si="1"/>
        <v>39.161220043572989</v>
      </c>
    </row>
    <row r="13" spans="1:11" ht="21" customHeight="1" thickBot="1" x14ac:dyDescent="0.3">
      <c r="A13" s="135" t="s">
        <v>46</v>
      </c>
      <c r="B13" s="125">
        <v>400</v>
      </c>
      <c r="C13" s="125">
        <v>421</v>
      </c>
      <c r="D13" s="98">
        <f t="shared" si="0"/>
        <v>5.25</v>
      </c>
      <c r="E13" s="126">
        <v>3504</v>
      </c>
      <c r="F13" s="126">
        <v>3455</v>
      </c>
      <c r="G13" s="96">
        <f t="shared" si="1"/>
        <v>-1.3984018264840181</v>
      </c>
    </row>
    <row r="14" spans="1:11" ht="21" customHeight="1" thickBot="1" x14ac:dyDescent="0.3">
      <c r="A14" s="135" t="s">
        <v>47</v>
      </c>
      <c r="B14" s="122">
        <v>1648</v>
      </c>
      <c r="C14" s="122">
        <v>1997</v>
      </c>
      <c r="D14" s="98">
        <f t="shared" si="0"/>
        <v>21.177184466019416</v>
      </c>
      <c r="E14" s="122">
        <v>8604</v>
      </c>
      <c r="F14" s="122">
        <v>10402</v>
      </c>
      <c r="G14" s="96">
        <f t="shared" si="1"/>
        <v>20.897257089725709</v>
      </c>
    </row>
    <row r="15" spans="1:11" ht="21" customHeight="1" thickBot="1" x14ac:dyDescent="0.3">
      <c r="A15" s="135" t="s">
        <v>48</v>
      </c>
      <c r="B15" s="123">
        <v>614</v>
      </c>
      <c r="C15" s="123">
        <v>618</v>
      </c>
      <c r="D15" s="98">
        <f t="shared" si="0"/>
        <v>0.65146579804560267</v>
      </c>
      <c r="E15" s="123">
        <v>4567</v>
      </c>
      <c r="F15" s="123">
        <v>5288</v>
      </c>
      <c r="G15" s="96">
        <f t="shared" si="1"/>
        <v>15.787168819794175</v>
      </c>
    </row>
    <row r="16" spans="1:11" ht="21" customHeight="1" thickBot="1" x14ac:dyDescent="0.3">
      <c r="A16" s="135" t="s">
        <v>49</v>
      </c>
      <c r="B16" s="125">
        <v>513</v>
      </c>
      <c r="C16" s="125">
        <v>596</v>
      </c>
      <c r="D16" s="98">
        <f t="shared" si="0"/>
        <v>16.179337231968809</v>
      </c>
      <c r="E16" s="126">
        <v>8739</v>
      </c>
      <c r="F16" s="126">
        <v>8136</v>
      </c>
      <c r="G16" s="96">
        <f t="shared" si="1"/>
        <v>-6.9001029866117403</v>
      </c>
    </row>
    <row r="17" spans="1:7" ht="21" customHeight="1" thickBot="1" x14ac:dyDescent="0.3">
      <c r="A17" s="135" t="s">
        <v>50</v>
      </c>
      <c r="B17" s="122">
        <v>318</v>
      </c>
      <c r="C17" s="122">
        <v>295</v>
      </c>
      <c r="D17" s="98">
        <f t="shared" si="0"/>
        <v>-7.232704402515723</v>
      </c>
      <c r="E17" s="122">
        <v>3899</v>
      </c>
      <c r="F17" s="122">
        <v>4064</v>
      </c>
      <c r="G17" s="96">
        <f t="shared" si="1"/>
        <v>4.2318543216209283</v>
      </c>
    </row>
    <row r="18" spans="1:7" ht="21" customHeight="1" thickBot="1" x14ac:dyDescent="0.3">
      <c r="A18" s="135" t="s">
        <v>51</v>
      </c>
      <c r="B18" s="122">
        <v>4716</v>
      </c>
      <c r="C18" s="122">
        <v>4587</v>
      </c>
      <c r="D18" s="98">
        <f t="shared" si="0"/>
        <v>-2.7353689567430028</v>
      </c>
      <c r="E18" s="122">
        <v>9369</v>
      </c>
      <c r="F18" s="122">
        <v>13823</v>
      </c>
      <c r="G18" s="96">
        <f t="shared" si="1"/>
        <v>47.539758778951864</v>
      </c>
    </row>
    <row r="19" spans="1:7" ht="21" customHeight="1" thickBot="1" x14ac:dyDescent="0.3">
      <c r="A19" s="89" t="s">
        <v>52</v>
      </c>
      <c r="B19" s="125">
        <v>1448</v>
      </c>
      <c r="C19" s="125">
        <v>1450</v>
      </c>
      <c r="D19" s="98">
        <f t="shared" si="0"/>
        <v>0.13812154696132595</v>
      </c>
      <c r="E19" s="125">
        <v>2076</v>
      </c>
      <c r="F19" s="125">
        <v>2020</v>
      </c>
      <c r="G19" s="96">
        <f t="shared" si="1"/>
        <v>-2.6974951830443161</v>
      </c>
    </row>
    <row r="20" spans="1:7" ht="21" customHeight="1" thickBot="1" x14ac:dyDescent="0.3">
      <c r="A20" s="89" t="s">
        <v>53</v>
      </c>
      <c r="B20" s="126">
        <v>1431</v>
      </c>
      <c r="C20" s="126">
        <v>1574</v>
      </c>
      <c r="D20" s="98">
        <f t="shared" si="0"/>
        <v>9.9930118798043317</v>
      </c>
      <c r="E20" s="126">
        <v>5073</v>
      </c>
      <c r="F20" s="126">
        <v>5763</v>
      </c>
      <c r="G20" s="96">
        <f t="shared" si="1"/>
        <v>13.601419278533411</v>
      </c>
    </row>
    <row r="21" spans="1:7" ht="21" customHeight="1" thickBot="1" x14ac:dyDescent="0.3">
      <c r="A21" s="89" t="s">
        <v>54</v>
      </c>
      <c r="B21" s="125">
        <v>912</v>
      </c>
      <c r="C21" s="125">
        <v>925</v>
      </c>
      <c r="D21" s="98">
        <f t="shared" si="0"/>
        <v>1.4254385964912279</v>
      </c>
      <c r="E21" s="125">
        <v>14313</v>
      </c>
      <c r="F21" s="125">
        <v>19015</v>
      </c>
      <c r="G21" s="96">
        <f t="shared" si="1"/>
        <v>32.8512541046601</v>
      </c>
    </row>
    <row r="22" spans="1:7" ht="21" customHeight="1" thickBot="1" x14ac:dyDescent="0.3">
      <c r="A22" s="30" t="s">
        <v>2</v>
      </c>
      <c r="B22" s="154">
        <f>SUM(B5:B21)</f>
        <v>29627</v>
      </c>
      <c r="C22" s="155">
        <f>SUM(C5:C21)</f>
        <v>33466</v>
      </c>
      <c r="D22" s="99">
        <f t="shared" si="0"/>
        <v>12.957775002531474</v>
      </c>
      <c r="E22" s="155">
        <f>SUM(E5:E21)</f>
        <v>134931</v>
      </c>
      <c r="F22" s="155">
        <f>SUM(F5:F21)</f>
        <v>150780</v>
      </c>
      <c r="G22" s="100">
        <f t="shared" si="1"/>
        <v>11.746003512906597</v>
      </c>
    </row>
    <row r="23" spans="1:7" x14ac:dyDescent="0.25">
      <c r="F23" s="41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G9" sqref="G9:K10"/>
    </sheetView>
  </sheetViews>
  <sheetFormatPr defaultRowHeight="15" x14ac:dyDescent="0.25"/>
  <cols>
    <col min="1" max="1" width="13.570312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2.42578125" customWidth="1"/>
    <col min="12" max="12" width="14.7109375" customWidth="1"/>
  </cols>
  <sheetData>
    <row r="1" spans="1:12" ht="30.75" customHeight="1" thickBot="1" x14ac:dyDescent="0.3">
      <c r="A1" s="196" t="s">
        <v>156</v>
      </c>
      <c r="B1" s="196"/>
      <c r="C1" s="196"/>
      <c r="D1" s="196"/>
      <c r="E1" s="196"/>
      <c r="F1" s="196"/>
      <c r="G1" s="196"/>
      <c r="H1" s="196"/>
      <c r="I1" s="196"/>
    </row>
    <row r="2" spans="1:12" ht="16.5" thickBot="1" x14ac:dyDescent="0.3">
      <c r="A2" s="197" t="s">
        <v>68</v>
      </c>
      <c r="B2" s="199"/>
      <c r="C2" s="201" t="s">
        <v>69</v>
      </c>
      <c r="D2" s="202"/>
      <c r="E2" s="203"/>
      <c r="F2" s="74"/>
      <c r="G2" s="204" t="s">
        <v>70</v>
      </c>
      <c r="H2" s="202"/>
      <c r="I2" s="202"/>
      <c r="J2" s="202"/>
      <c r="K2" s="202"/>
      <c r="L2" s="205"/>
    </row>
    <row r="3" spans="1:12" ht="16.5" thickBot="1" x14ac:dyDescent="0.3">
      <c r="A3" s="198"/>
      <c r="B3" s="200"/>
      <c r="C3" s="197" t="s">
        <v>71</v>
      </c>
      <c r="D3" s="197" t="s">
        <v>72</v>
      </c>
      <c r="E3" s="69" t="s">
        <v>161</v>
      </c>
      <c r="F3" s="67"/>
      <c r="G3" s="71" t="s">
        <v>73</v>
      </c>
      <c r="H3" s="82" t="s">
        <v>74</v>
      </c>
      <c r="I3" s="82" t="s">
        <v>75</v>
      </c>
      <c r="J3" s="82" t="s">
        <v>76</v>
      </c>
      <c r="K3" s="82" t="s">
        <v>77</v>
      </c>
      <c r="L3" s="207" t="s">
        <v>2</v>
      </c>
    </row>
    <row r="4" spans="1:12" ht="15.75" x14ac:dyDescent="0.25">
      <c r="A4" s="198" t="s">
        <v>78</v>
      </c>
      <c r="B4" s="64" t="s">
        <v>79</v>
      </c>
      <c r="C4" s="198"/>
      <c r="D4" s="198"/>
      <c r="E4" s="70" t="s">
        <v>80</v>
      </c>
      <c r="F4" s="67"/>
      <c r="G4" s="72" t="s">
        <v>81</v>
      </c>
      <c r="H4" s="66" t="s">
        <v>82</v>
      </c>
      <c r="I4" s="66" t="s">
        <v>83</v>
      </c>
      <c r="J4" s="66" t="s">
        <v>84</v>
      </c>
      <c r="K4" s="66" t="s">
        <v>84</v>
      </c>
      <c r="L4" s="208"/>
    </row>
    <row r="5" spans="1:12" ht="16.5" thickBot="1" x14ac:dyDescent="0.3">
      <c r="A5" s="210"/>
      <c r="B5" s="85" t="s">
        <v>169</v>
      </c>
      <c r="C5" s="206"/>
      <c r="D5" s="206"/>
      <c r="E5" s="81" t="s">
        <v>66</v>
      </c>
      <c r="F5" s="67"/>
      <c r="G5" s="83" t="s">
        <v>85</v>
      </c>
      <c r="H5" s="84" t="s">
        <v>86</v>
      </c>
      <c r="I5" s="84" t="s">
        <v>87</v>
      </c>
      <c r="J5" s="84" t="s">
        <v>88</v>
      </c>
      <c r="K5" s="84" t="s">
        <v>89</v>
      </c>
      <c r="L5" s="209"/>
    </row>
    <row r="6" spans="1:12" ht="25.5" customHeight="1" thickBot="1" x14ac:dyDescent="0.3">
      <c r="A6" s="77" t="s">
        <v>162</v>
      </c>
      <c r="B6" s="79">
        <v>2020</v>
      </c>
      <c r="C6" s="119">
        <v>3955914.61</v>
      </c>
      <c r="D6" s="127">
        <v>3923709.62</v>
      </c>
      <c r="E6" s="101"/>
      <c r="F6" s="68"/>
      <c r="G6" s="119">
        <v>3848883.39</v>
      </c>
      <c r="H6" s="119">
        <v>1478228.55</v>
      </c>
      <c r="I6" s="119">
        <v>392168.58</v>
      </c>
      <c r="J6" s="119">
        <v>38346.58</v>
      </c>
      <c r="K6" s="128">
        <v>1000</v>
      </c>
      <c r="L6" s="107">
        <f>SUM(G6:K6)</f>
        <v>5758627.1000000006</v>
      </c>
    </row>
    <row r="7" spans="1:12" ht="26.25" customHeight="1" thickBot="1" x14ac:dyDescent="0.3">
      <c r="A7" s="77" t="s">
        <v>93</v>
      </c>
      <c r="B7" s="75">
        <v>2021</v>
      </c>
      <c r="C7" s="119">
        <v>9722816.5899999999</v>
      </c>
      <c r="D7" s="127">
        <v>9622232.4000000004</v>
      </c>
      <c r="E7" s="101">
        <f>(D7/C7)*100</f>
        <v>98.965483005166931</v>
      </c>
      <c r="F7" s="68"/>
      <c r="G7" s="119">
        <v>6353237.1200000001</v>
      </c>
      <c r="H7" s="119">
        <v>2609071</v>
      </c>
      <c r="I7" s="119">
        <v>598345.37</v>
      </c>
      <c r="J7" s="119">
        <v>110662.47</v>
      </c>
      <c r="K7" s="128">
        <v>1000</v>
      </c>
      <c r="L7" s="108">
        <f>SUM(G7:K7)</f>
        <v>9672315.9600000009</v>
      </c>
    </row>
    <row r="8" spans="1:12" ht="35.25" customHeight="1" thickBot="1" x14ac:dyDescent="0.3">
      <c r="A8" s="78" t="s">
        <v>90</v>
      </c>
      <c r="B8" s="80" t="s">
        <v>91</v>
      </c>
      <c r="C8" s="102"/>
      <c r="D8" s="103"/>
      <c r="E8" s="101"/>
      <c r="F8" s="68"/>
      <c r="G8" s="102"/>
      <c r="H8" s="102"/>
      <c r="I8" s="102"/>
      <c r="J8" s="102"/>
      <c r="K8" s="103"/>
      <c r="L8" s="108"/>
    </row>
    <row r="9" spans="1:12" ht="25.5" customHeight="1" thickBot="1" x14ac:dyDescent="0.3">
      <c r="A9" s="77" t="s">
        <v>92</v>
      </c>
      <c r="B9" s="79">
        <v>2020</v>
      </c>
      <c r="C9" s="119">
        <v>5730183.21</v>
      </c>
      <c r="D9" s="129">
        <v>5780558.5599999996</v>
      </c>
      <c r="E9" s="101">
        <f>(D9/C9)*100</f>
        <v>100.87912285094282</v>
      </c>
      <c r="F9" s="68"/>
      <c r="G9" s="119">
        <v>4688847.91</v>
      </c>
      <c r="H9" s="119">
        <v>1853031.35</v>
      </c>
      <c r="I9" s="119">
        <v>1647329.99</v>
      </c>
      <c r="J9" s="119">
        <v>72921.61</v>
      </c>
      <c r="K9" s="128">
        <v>35.14</v>
      </c>
      <c r="L9" s="109">
        <f>SUM(G9:K9)</f>
        <v>8262166</v>
      </c>
    </row>
    <row r="10" spans="1:12" ht="27" customHeight="1" thickBot="1" x14ac:dyDescent="0.3">
      <c r="A10" s="77" t="s">
        <v>93</v>
      </c>
      <c r="B10" s="75">
        <v>2021</v>
      </c>
      <c r="C10" s="119">
        <v>12169967.369999999</v>
      </c>
      <c r="D10" s="127">
        <v>12107049.720000001</v>
      </c>
      <c r="E10" s="101">
        <f>(D10/C10)*100</f>
        <v>99.483008885010676</v>
      </c>
      <c r="F10" s="68"/>
      <c r="G10" s="119">
        <v>12547744.84</v>
      </c>
      <c r="H10" s="119">
        <v>3102142.99</v>
      </c>
      <c r="I10" s="119">
        <v>1243961.3799999999</v>
      </c>
      <c r="J10" s="119">
        <v>130629.13</v>
      </c>
      <c r="K10" s="128">
        <v>1000.04</v>
      </c>
      <c r="L10" s="107">
        <f>SUM(G10:K10)</f>
        <v>17025478.379999999</v>
      </c>
    </row>
    <row r="11" spans="1:12" ht="39" customHeight="1" thickBot="1" x14ac:dyDescent="0.3">
      <c r="A11" s="78" t="s">
        <v>90</v>
      </c>
      <c r="B11" s="76" t="s">
        <v>91</v>
      </c>
      <c r="C11" s="104">
        <f>((C10-C9)/C9)*100</f>
        <v>112.3835647830883</v>
      </c>
      <c r="D11" s="105">
        <f>((D10-D9)/D9)*100</f>
        <v>109.44428802741861</v>
      </c>
      <c r="E11" s="101"/>
      <c r="F11" s="68"/>
      <c r="G11" s="104">
        <f t="shared" ref="G11:L11" si="0">((G10-G9)/G9)*100</f>
        <v>167.6082713887813</v>
      </c>
      <c r="H11" s="104">
        <f t="shared" si="0"/>
        <v>67.409093753324782</v>
      </c>
      <c r="I11" s="104">
        <f t="shared" si="0"/>
        <v>-24.486205705512599</v>
      </c>
      <c r="J11" s="104">
        <f t="shared" si="0"/>
        <v>79.136376720151958</v>
      </c>
      <c r="K11" s="105">
        <f t="shared" si="0"/>
        <v>2745.8736482640861</v>
      </c>
      <c r="L11" s="107">
        <f t="shared" si="0"/>
        <v>106.06555690118063</v>
      </c>
    </row>
    <row r="12" spans="1:12" ht="33" customHeight="1" thickBot="1" x14ac:dyDescent="0.3">
      <c r="A12" s="193" t="s">
        <v>2</v>
      </c>
      <c r="B12" s="75">
        <v>2020</v>
      </c>
      <c r="C12" s="151">
        <f>(C6+C9)</f>
        <v>9686097.8200000003</v>
      </c>
      <c r="D12" s="132">
        <f>(D6+D9)</f>
        <v>9704268.1799999997</v>
      </c>
      <c r="E12" s="101">
        <f>(D12/C12)*100</f>
        <v>100.18759215875852</v>
      </c>
      <c r="F12" s="86"/>
      <c r="G12" s="131">
        <f t="shared" ref="G12:K13" si="1">(G6+G9)</f>
        <v>8537731.3000000007</v>
      </c>
      <c r="H12" s="151">
        <f t="shared" si="1"/>
        <v>3331259.9000000004</v>
      </c>
      <c r="I12" s="131">
        <f t="shared" si="1"/>
        <v>2039498.57</v>
      </c>
      <c r="J12" s="131">
        <f t="shared" si="1"/>
        <v>111268.19</v>
      </c>
      <c r="K12" s="132">
        <f t="shared" si="1"/>
        <v>1035.1400000000001</v>
      </c>
      <c r="L12" s="107">
        <f t="shared" ref="L12:L13" si="2">(L6+L9)</f>
        <v>14020793.100000001</v>
      </c>
    </row>
    <row r="13" spans="1:12" ht="30.75" customHeight="1" thickBot="1" x14ac:dyDescent="0.3">
      <c r="A13" s="194"/>
      <c r="B13" s="75">
        <v>2021</v>
      </c>
      <c r="C13" s="133">
        <f>(C7+C10)</f>
        <v>21892783.960000001</v>
      </c>
      <c r="D13" s="134">
        <f>(D7+D10)</f>
        <v>21729282.120000001</v>
      </c>
      <c r="E13" s="106">
        <f>(D13/C13)*100</f>
        <v>99.253170175621648</v>
      </c>
      <c r="F13" s="86"/>
      <c r="G13" s="133">
        <f t="shared" si="1"/>
        <v>18900981.960000001</v>
      </c>
      <c r="H13" s="152">
        <f t="shared" si="1"/>
        <v>5711213.9900000002</v>
      </c>
      <c r="I13" s="133">
        <f t="shared" si="1"/>
        <v>1842306.75</v>
      </c>
      <c r="J13" s="133">
        <f t="shared" si="1"/>
        <v>241291.6</v>
      </c>
      <c r="K13" s="134">
        <f t="shared" si="1"/>
        <v>2000.04</v>
      </c>
      <c r="L13" s="153">
        <f t="shared" si="2"/>
        <v>26697794.34</v>
      </c>
    </row>
    <row r="14" spans="1:12" ht="43.5" customHeight="1" thickBot="1" x14ac:dyDescent="0.3">
      <c r="A14" s="195"/>
      <c r="B14" s="76" t="s">
        <v>91</v>
      </c>
      <c r="C14" s="110">
        <f>((C13-C12)/C12)*100</f>
        <v>126.02274276845988</v>
      </c>
      <c r="D14" s="111">
        <f>((D13-D12)/D12)*100</f>
        <v>123.9146911127512</v>
      </c>
      <c r="E14" s="111">
        <f>((E13-E12)/E12)*100</f>
        <v>-0.9326723629171314</v>
      </c>
      <c r="F14" s="73"/>
      <c r="G14" s="110">
        <f t="shared" ref="G14:L14" si="3">((G13-G12)/G12)*100</f>
        <v>121.38178511193014</v>
      </c>
      <c r="H14" s="110">
        <f t="shared" si="3"/>
        <v>71.443062428122147</v>
      </c>
      <c r="I14" s="110">
        <f t="shared" si="3"/>
        <v>-9.6686422290553526</v>
      </c>
      <c r="J14" s="110">
        <f t="shared" si="3"/>
        <v>116.85586868987443</v>
      </c>
      <c r="K14" s="110">
        <f t="shared" si="3"/>
        <v>93.214444422976584</v>
      </c>
      <c r="L14" s="112">
        <f t="shared" si="3"/>
        <v>90.41572149010598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211" t="s">
        <v>114</v>
      </c>
      <c r="B1" s="211"/>
      <c r="C1" s="211"/>
      <c r="D1" s="211"/>
      <c r="E1" s="211"/>
      <c r="F1" s="211"/>
      <c r="G1" s="211"/>
      <c r="H1" s="211"/>
    </row>
    <row r="2" spans="1:8" ht="15.75" thickBot="1" x14ac:dyDescent="0.3">
      <c r="A2" s="212"/>
      <c r="B2" s="213"/>
      <c r="C2" s="213"/>
      <c r="D2" s="213"/>
      <c r="E2" s="214"/>
    </row>
    <row r="3" spans="1:8" ht="16.5" thickBot="1" x14ac:dyDescent="0.3">
      <c r="A3" s="7" t="s">
        <v>115</v>
      </c>
      <c r="B3" s="8" t="s">
        <v>116</v>
      </c>
      <c r="C3" s="8" t="s">
        <v>99</v>
      </c>
      <c r="D3" s="8" t="s">
        <v>101</v>
      </c>
      <c r="E3" s="8" t="s">
        <v>100</v>
      </c>
    </row>
    <row r="4" spans="1:8" ht="15.75" thickBot="1" x14ac:dyDescent="0.3">
      <c r="A4" s="11" t="s">
        <v>117</v>
      </c>
      <c r="B4" s="17" t="s">
        <v>118</v>
      </c>
      <c r="C4" s="17"/>
      <c r="D4" s="17"/>
      <c r="E4" s="17"/>
    </row>
    <row r="5" spans="1:8" ht="15.75" thickBot="1" x14ac:dyDescent="0.3">
      <c r="A5" s="11" t="s">
        <v>119</v>
      </c>
      <c r="B5" s="17" t="s">
        <v>118</v>
      </c>
      <c r="C5" s="17"/>
      <c r="D5" s="17"/>
      <c r="E5" s="17"/>
    </row>
    <row r="6" spans="1:8" ht="15.75" thickBot="1" x14ac:dyDescent="0.3">
      <c r="A6" s="11" t="s">
        <v>120</v>
      </c>
      <c r="B6" s="17" t="s">
        <v>118</v>
      </c>
      <c r="C6" s="17"/>
      <c r="D6" s="17" t="s">
        <v>118</v>
      </c>
      <c r="E6" s="17" t="s">
        <v>121</v>
      </c>
    </row>
    <row r="7" spans="1:8" ht="15.75" thickBot="1" x14ac:dyDescent="0.3">
      <c r="A7" s="11" t="s">
        <v>122</v>
      </c>
      <c r="B7" s="17" t="s">
        <v>118</v>
      </c>
      <c r="C7" s="17"/>
      <c r="D7" s="17" t="s">
        <v>123</v>
      </c>
      <c r="E7" s="17" t="s">
        <v>124</v>
      </c>
    </row>
    <row r="8" spans="1:8" ht="15.75" thickBot="1" x14ac:dyDescent="0.3">
      <c r="A8" s="11" t="s">
        <v>125</v>
      </c>
      <c r="B8" s="17"/>
      <c r="C8" s="17" t="s">
        <v>118</v>
      </c>
      <c r="D8" s="17"/>
      <c r="E8" s="17"/>
    </row>
    <row r="9" spans="1:8" ht="15.75" thickBot="1" x14ac:dyDescent="0.3">
      <c r="A9" s="11" t="s">
        <v>126</v>
      </c>
      <c r="B9" s="17"/>
      <c r="C9" s="17">
        <v>7</v>
      </c>
      <c r="D9" s="17"/>
      <c r="E9" s="17"/>
    </row>
    <row r="10" spans="1:8" ht="15.75" thickBot="1" x14ac:dyDescent="0.3">
      <c r="A10" s="11" t="s">
        <v>128</v>
      </c>
      <c r="B10" s="17"/>
      <c r="C10" s="17"/>
      <c r="D10" s="17">
        <v>2</v>
      </c>
      <c r="E10" s="17"/>
    </row>
    <row r="11" spans="1:8" ht="15.75" thickBot="1" x14ac:dyDescent="0.3">
      <c r="A11" s="11" t="s">
        <v>129</v>
      </c>
      <c r="B11" s="17"/>
      <c r="C11" s="17"/>
      <c r="D11" s="17" t="s">
        <v>130</v>
      </c>
      <c r="E11" s="17">
        <v>13</v>
      </c>
    </row>
    <row r="12" spans="1:8" ht="15.75" thickBot="1" x14ac:dyDescent="0.3">
      <c r="A12" s="11" t="s">
        <v>131</v>
      </c>
      <c r="B12" s="17"/>
      <c r="C12" s="17"/>
      <c r="D12" s="17">
        <v>7</v>
      </c>
      <c r="E12" s="17"/>
    </row>
    <row r="13" spans="1:8" ht="15.75" thickBot="1" x14ac:dyDescent="0.3">
      <c r="A13" s="11" t="s">
        <v>132</v>
      </c>
      <c r="B13" s="17"/>
      <c r="C13" s="17"/>
      <c r="D13" s="17" t="s">
        <v>118</v>
      </c>
      <c r="E13" s="17"/>
    </row>
    <row r="14" spans="1:8" ht="15.75" thickBot="1" x14ac:dyDescent="0.3">
      <c r="A14" s="11" t="s">
        <v>133</v>
      </c>
      <c r="B14" s="17" t="s">
        <v>118</v>
      </c>
      <c r="C14" s="17"/>
      <c r="D14" s="17"/>
      <c r="E14" s="17"/>
    </row>
    <row r="15" spans="1:8" ht="15.75" thickBot="1" x14ac:dyDescent="0.3">
      <c r="A15" s="11" t="s">
        <v>134</v>
      </c>
      <c r="B15" s="17" t="s">
        <v>118</v>
      </c>
      <c r="C15" s="17" t="s">
        <v>118</v>
      </c>
      <c r="D15" s="17" t="s">
        <v>135</v>
      </c>
      <c r="E15" s="17" t="s">
        <v>136</v>
      </c>
    </row>
    <row r="16" spans="1:8" ht="15.75" thickBot="1" x14ac:dyDescent="0.3">
      <c r="A16" s="11" t="s">
        <v>137</v>
      </c>
      <c r="B16" s="17" t="s">
        <v>130</v>
      </c>
      <c r="C16" s="17">
        <v>8</v>
      </c>
      <c r="D16" s="17">
        <v>23</v>
      </c>
      <c r="E16" s="17" t="s">
        <v>138</v>
      </c>
    </row>
    <row r="17" spans="1:5" ht="15.75" thickBot="1" x14ac:dyDescent="0.3">
      <c r="A17" s="11" t="s">
        <v>139</v>
      </c>
      <c r="B17" s="17"/>
      <c r="C17" s="17" t="s">
        <v>118</v>
      </c>
      <c r="D17" s="17" t="s">
        <v>130</v>
      </c>
      <c r="E17" s="17" t="s">
        <v>127</v>
      </c>
    </row>
    <row r="18" spans="1:5" ht="15.75" thickBot="1" x14ac:dyDescent="0.3">
      <c r="A18" s="11" t="s">
        <v>140</v>
      </c>
      <c r="B18" s="17">
        <v>1</v>
      </c>
      <c r="C18" s="17"/>
      <c r="D18" s="17"/>
      <c r="E18" s="17"/>
    </row>
    <row r="19" spans="1:5" ht="15.75" thickBot="1" x14ac:dyDescent="0.3">
      <c r="A19" s="11" t="s">
        <v>141</v>
      </c>
      <c r="B19" s="17" t="s">
        <v>118</v>
      </c>
      <c r="C19" s="17"/>
      <c r="D19" s="17"/>
      <c r="E19" s="17"/>
    </row>
    <row r="20" spans="1:5" ht="15.75" thickBot="1" x14ac:dyDescent="0.3">
      <c r="A20" s="11" t="s">
        <v>142</v>
      </c>
      <c r="B20" s="17"/>
      <c r="C20" s="17"/>
      <c r="D20" s="17"/>
      <c r="E20" s="17">
        <v>1</v>
      </c>
    </row>
    <row r="21" spans="1:5" ht="15.75" thickBot="1" x14ac:dyDescent="0.3">
      <c r="A21" s="11" t="s">
        <v>143</v>
      </c>
      <c r="B21" s="17" t="s">
        <v>135</v>
      </c>
      <c r="C21" s="17"/>
      <c r="D21" s="17"/>
      <c r="E21" s="17"/>
    </row>
    <row r="22" spans="1:5" ht="15.75" thickBot="1" x14ac:dyDescent="0.3">
      <c r="A22" s="11" t="s">
        <v>144</v>
      </c>
      <c r="B22" s="17">
        <v>23</v>
      </c>
      <c r="C22" s="17"/>
      <c r="D22" s="17"/>
      <c r="E22" s="17"/>
    </row>
    <row r="23" spans="1:5" ht="15.75" thickBot="1" x14ac:dyDescent="0.3">
      <c r="A23" s="11" t="s">
        <v>145</v>
      </c>
      <c r="B23" s="17" t="s">
        <v>123</v>
      </c>
      <c r="C23" s="17"/>
      <c r="D23" s="17"/>
      <c r="E23" s="17"/>
    </row>
    <row r="24" spans="1:5" ht="15.75" thickBot="1" x14ac:dyDescent="0.3">
      <c r="A24" s="11" t="s">
        <v>146</v>
      </c>
      <c r="B24" s="17">
        <v>2</v>
      </c>
      <c r="C24" s="17"/>
      <c r="D24" s="17"/>
      <c r="E24" s="17"/>
    </row>
    <row r="25" spans="1:5" ht="15.75" thickBot="1" x14ac:dyDescent="0.3">
      <c r="A25" s="11" t="s">
        <v>147</v>
      </c>
      <c r="B25" s="17"/>
      <c r="C25" s="17"/>
      <c r="D25" s="17"/>
      <c r="E25" s="17">
        <v>2</v>
      </c>
    </row>
    <row r="26" spans="1:5" ht="15.75" thickBot="1" x14ac:dyDescent="0.3">
      <c r="A26" s="11"/>
      <c r="B26" s="17"/>
      <c r="C26" s="17"/>
      <c r="D26" s="17"/>
      <c r="E26" s="17"/>
    </row>
    <row r="27" spans="1:5" ht="15.75" thickBot="1" x14ac:dyDescent="0.3">
      <c r="A27" s="13" t="s">
        <v>2</v>
      </c>
      <c r="B27" s="14">
        <v>45</v>
      </c>
      <c r="C27" s="14">
        <v>17</v>
      </c>
      <c r="D27" s="14">
        <v>48</v>
      </c>
      <c r="E27" s="14">
        <v>116</v>
      </c>
    </row>
    <row r="28" spans="1:5" ht="15.75" thickBot="1" x14ac:dyDescent="0.3">
      <c r="A28" s="13" t="s">
        <v>148</v>
      </c>
      <c r="B28" s="215">
        <v>230</v>
      </c>
      <c r="C28" s="216"/>
      <c r="D28" s="216"/>
      <c r="E28" s="217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1"/>
  <sheetViews>
    <sheetView topLeftCell="A7" workbookViewId="0">
      <selection activeCell="B20" sqref="B20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174" t="s">
        <v>159</v>
      </c>
      <c r="B2" s="174"/>
      <c r="C2" s="174"/>
      <c r="D2" s="174"/>
      <c r="E2" s="174"/>
      <c r="F2" s="174"/>
      <c r="G2" s="174"/>
      <c r="H2" s="174"/>
    </row>
    <row r="3" spans="1:10" ht="16.5" thickBot="1" x14ac:dyDescent="0.3">
      <c r="A3" s="63"/>
      <c r="B3" s="63"/>
      <c r="C3" s="63"/>
      <c r="D3" s="63"/>
      <c r="E3" s="63"/>
      <c r="F3" s="63"/>
      <c r="G3" s="63"/>
      <c r="H3" s="63"/>
    </row>
    <row r="4" spans="1:10" ht="16.5" thickBot="1" x14ac:dyDescent="0.3">
      <c r="A4" s="219" t="s">
        <v>94</v>
      </c>
      <c r="B4" s="221" t="s">
        <v>95</v>
      </c>
      <c r="C4" s="222"/>
      <c r="D4" s="221" t="s">
        <v>96</v>
      </c>
      <c r="E4" s="223"/>
    </row>
    <row r="5" spans="1:10" ht="16.5" thickBot="1" x14ac:dyDescent="0.3">
      <c r="A5" s="220"/>
      <c r="B5" s="26" t="s">
        <v>97</v>
      </c>
      <c r="C5" s="27" t="s">
        <v>98</v>
      </c>
      <c r="D5" s="27" t="s">
        <v>97</v>
      </c>
      <c r="E5" s="27" t="s">
        <v>98</v>
      </c>
      <c r="H5" s="16"/>
      <c r="J5" s="20"/>
    </row>
    <row r="6" spans="1:10" ht="18" customHeight="1" thickBot="1" x14ac:dyDescent="0.3">
      <c r="A6" s="9" t="s">
        <v>106</v>
      </c>
      <c r="B6" s="10">
        <v>6</v>
      </c>
      <c r="C6" s="10">
        <v>1</v>
      </c>
      <c r="D6" s="10">
        <v>3</v>
      </c>
      <c r="E6" s="10"/>
      <c r="G6" s="20"/>
      <c r="H6" s="16"/>
      <c r="J6" s="20"/>
    </row>
    <row r="7" spans="1:10" ht="18" customHeight="1" thickBot="1" x14ac:dyDescent="0.3">
      <c r="A7" s="11" t="s">
        <v>17</v>
      </c>
      <c r="B7" s="10">
        <v>2</v>
      </c>
      <c r="C7" s="10">
        <v>1</v>
      </c>
      <c r="D7" s="10">
        <v>1</v>
      </c>
      <c r="E7" s="10"/>
      <c r="G7" s="16"/>
      <c r="H7" s="16"/>
      <c r="J7" s="16"/>
    </row>
    <row r="8" spans="1:10" ht="18" customHeight="1" thickBot="1" x14ac:dyDescent="0.3">
      <c r="A8" s="11" t="s">
        <v>107</v>
      </c>
      <c r="B8" s="10">
        <v>4</v>
      </c>
      <c r="C8" s="10">
        <v>1</v>
      </c>
      <c r="D8" s="10">
        <v>1</v>
      </c>
      <c r="E8" s="10"/>
      <c r="H8" s="16"/>
      <c r="J8" s="20"/>
    </row>
    <row r="9" spans="1:10" ht="18" customHeight="1" thickBot="1" x14ac:dyDescent="0.3">
      <c r="A9" s="11" t="s">
        <v>108</v>
      </c>
      <c r="B9" s="10">
        <v>1</v>
      </c>
      <c r="C9" s="10">
        <v>1</v>
      </c>
      <c r="D9" s="10">
        <v>2</v>
      </c>
      <c r="E9" s="10"/>
      <c r="H9" s="16"/>
    </row>
    <row r="10" spans="1:10" ht="18" customHeight="1" thickBot="1" x14ac:dyDescent="0.3">
      <c r="A10" s="11" t="s">
        <v>18</v>
      </c>
      <c r="B10" s="10">
        <v>3</v>
      </c>
      <c r="C10" s="10">
        <v>1</v>
      </c>
      <c r="D10" s="10">
        <v>1</v>
      </c>
      <c r="E10" s="10"/>
      <c r="G10" s="20"/>
      <c r="H10" s="16"/>
      <c r="J10" s="16"/>
    </row>
    <row r="11" spans="1:10" ht="18" customHeight="1" thickBot="1" x14ac:dyDescent="0.3">
      <c r="A11" s="11" t="s">
        <v>19</v>
      </c>
      <c r="B11" s="10">
        <v>1</v>
      </c>
      <c r="C11" s="10">
        <v>1</v>
      </c>
      <c r="D11" s="10">
        <v>3</v>
      </c>
      <c r="E11" s="10"/>
      <c r="G11" s="16"/>
      <c r="H11" s="16"/>
      <c r="J11" s="16"/>
    </row>
    <row r="12" spans="1:10" ht="18" customHeight="1" thickBot="1" x14ac:dyDescent="0.3">
      <c r="A12" s="11" t="s">
        <v>20</v>
      </c>
      <c r="B12" s="10">
        <v>7</v>
      </c>
      <c r="C12" s="10">
        <v>1</v>
      </c>
      <c r="D12" s="10">
        <v>2</v>
      </c>
      <c r="E12" s="10"/>
      <c r="G12" s="20"/>
      <c r="H12" s="16"/>
      <c r="J12" s="16"/>
    </row>
    <row r="13" spans="1:10" ht="18" customHeight="1" thickBot="1" x14ac:dyDescent="0.3">
      <c r="A13" s="11" t="s">
        <v>105</v>
      </c>
      <c r="B13" s="10">
        <v>3</v>
      </c>
      <c r="C13" s="10">
        <v>1</v>
      </c>
      <c r="D13" s="10">
        <v>1</v>
      </c>
      <c r="E13" s="10"/>
      <c r="G13" s="20"/>
      <c r="H13" s="16"/>
      <c r="J13" s="16"/>
    </row>
    <row r="14" spans="1:10" ht="18" customHeight="1" thickBot="1" x14ac:dyDescent="0.3">
      <c r="A14" s="11" t="s">
        <v>21</v>
      </c>
      <c r="B14" s="10">
        <v>3</v>
      </c>
      <c r="C14" s="10">
        <v>1</v>
      </c>
      <c r="D14" s="10">
        <v>2</v>
      </c>
      <c r="E14" s="10"/>
      <c r="G14" s="20"/>
      <c r="H14" s="16"/>
      <c r="J14" s="16"/>
    </row>
    <row r="15" spans="1:10" ht="18" customHeight="1" thickBot="1" x14ac:dyDescent="0.3">
      <c r="A15" s="11" t="s">
        <v>22</v>
      </c>
      <c r="B15" s="10">
        <v>2</v>
      </c>
      <c r="C15" s="10">
        <v>1</v>
      </c>
      <c r="D15" s="10">
        <v>2</v>
      </c>
      <c r="E15" s="10"/>
      <c r="G15" s="20"/>
      <c r="H15" s="16"/>
      <c r="J15" s="16"/>
    </row>
    <row r="16" spans="1:10" ht="18" customHeight="1" thickBot="1" x14ac:dyDescent="0.3">
      <c r="A16" s="11" t="s">
        <v>23</v>
      </c>
      <c r="B16" s="10">
        <v>3</v>
      </c>
      <c r="C16" s="10">
        <v>1</v>
      </c>
      <c r="D16" s="10">
        <v>1</v>
      </c>
      <c r="E16" s="10"/>
      <c r="G16" s="20"/>
      <c r="H16" s="16"/>
      <c r="J16" s="16"/>
    </row>
    <row r="17" spans="1:20" ht="18" customHeight="1" thickBot="1" x14ac:dyDescent="0.3">
      <c r="A17" s="11" t="s">
        <v>99</v>
      </c>
      <c r="B17" s="10">
        <v>5</v>
      </c>
      <c r="C17" s="10">
        <v>7</v>
      </c>
      <c r="D17" s="10">
        <v>7</v>
      </c>
      <c r="E17" s="10"/>
      <c r="G17" s="16"/>
      <c r="H17" s="16"/>
      <c r="J17" s="16"/>
    </row>
    <row r="18" spans="1:20" ht="18" customHeight="1" thickBot="1" x14ac:dyDescent="0.3">
      <c r="A18" s="11" t="s">
        <v>100</v>
      </c>
      <c r="B18" s="10">
        <v>9</v>
      </c>
      <c r="C18" s="10">
        <v>62</v>
      </c>
      <c r="D18" s="10">
        <v>9</v>
      </c>
      <c r="E18" s="10"/>
      <c r="G18" s="16"/>
      <c r="H18" s="16"/>
      <c r="J18" s="16"/>
    </row>
    <row r="19" spans="1:20" ht="18" customHeight="1" thickBot="1" x14ac:dyDescent="0.3">
      <c r="A19" s="11" t="s">
        <v>24</v>
      </c>
      <c r="B19" s="10">
        <v>2</v>
      </c>
      <c r="C19" s="10">
        <v>1</v>
      </c>
      <c r="D19" s="10">
        <v>2</v>
      </c>
      <c r="E19" s="10"/>
      <c r="G19" s="20"/>
      <c r="H19" s="16"/>
      <c r="J19" s="16"/>
    </row>
    <row r="20" spans="1:20" ht="18" customHeight="1" thickBot="1" x14ac:dyDescent="0.3">
      <c r="A20" s="11" t="s">
        <v>102</v>
      </c>
      <c r="B20" s="10">
        <v>21</v>
      </c>
      <c r="C20" s="10">
        <v>24</v>
      </c>
      <c r="D20" s="10">
        <v>3</v>
      </c>
      <c r="E20" s="10"/>
      <c r="G20" s="16"/>
      <c r="H20" s="16"/>
      <c r="J20" s="16"/>
    </row>
    <row r="21" spans="1:20" ht="18" customHeight="1" thickBot="1" x14ac:dyDescent="0.3">
      <c r="A21" s="11" t="s">
        <v>25</v>
      </c>
      <c r="B21" s="10">
        <v>3</v>
      </c>
      <c r="C21" s="10">
        <v>1</v>
      </c>
      <c r="D21" s="10">
        <v>2</v>
      </c>
      <c r="E21" s="10"/>
      <c r="G21" s="20"/>
      <c r="H21" s="16"/>
      <c r="J21" s="16"/>
    </row>
    <row r="22" spans="1:20" ht="18" customHeight="1" thickBot="1" x14ac:dyDescent="0.3">
      <c r="A22" s="11" t="s">
        <v>109</v>
      </c>
      <c r="B22" s="10">
        <v>3</v>
      </c>
      <c r="C22" s="10">
        <v>1</v>
      </c>
      <c r="D22" s="10">
        <v>2</v>
      </c>
      <c r="E22" s="1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8" customHeight="1" thickBot="1" x14ac:dyDescent="0.3">
      <c r="A23" s="160" t="s">
        <v>104</v>
      </c>
      <c r="B23" s="161">
        <v>3</v>
      </c>
      <c r="C23" s="161">
        <v>1</v>
      </c>
      <c r="D23" s="161">
        <v>1</v>
      </c>
      <c r="E23" s="161"/>
      <c r="G23" s="20"/>
      <c r="H23" s="16"/>
      <c r="J23" s="16"/>
    </row>
    <row r="24" spans="1:20" ht="18" customHeight="1" thickBot="1" x14ac:dyDescent="0.3">
      <c r="A24" s="162" t="s">
        <v>103</v>
      </c>
      <c r="B24" s="163">
        <v>1</v>
      </c>
      <c r="C24" s="163">
        <v>1</v>
      </c>
      <c r="D24" s="163">
        <v>1</v>
      </c>
      <c r="E24" s="164"/>
      <c r="G24" s="20"/>
      <c r="H24" s="16"/>
      <c r="J24" s="16"/>
    </row>
    <row r="25" spans="1:20" ht="18" customHeight="1" thickBot="1" x14ac:dyDescent="0.3">
      <c r="A25" s="162" t="s">
        <v>163</v>
      </c>
      <c r="B25" s="163">
        <v>3</v>
      </c>
      <c r="C25" s="163">
        <v>1</v>
      </c>
      <c r="D25" s="163">
        <v>3</v>
      </c>
      <c r="E25" s="164"/>
      <c r="G25" s="20"/>
      <c r="H25" s="16"/>
      <c r="J25" s="16"/>
    </row>
    <row r="26" spans="1:20" ht="18" customHeight="1" thickBot="1" x14ac:dyDescent="0.3">
      <c r="A26" s="11" t="s">
        <v>160</v>
      </c>
      <c r="B26" s="159"/>
      <c r="C26" s="159"/>
      <c r="D26" s="159">
        <v>2</v>
      </c>
      <c r="E26" s="10"/>
      <c r="G26" s="16"/>
      <c r="H26" s="16"/>
      <c r="J26" s="16"/>
    </row>
    <row r="27" spans="1:20" s="19" customFormat="1" x14ac:dyDescent="0.25">
      <c r="A27" s="15"/>
      <c r="B27" s="16"/>
      <c r="C27" s="16"/>
      <c r="D27" s="16"/>
      <c r="E27" s="16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224" t="s">
        <v>150</v>
      </c>
      <c r="B28" s="224"/>
      <c r="C28" s="12"/>
      <c r="D28" s="12"/>
      <c r="E28" s="31">
        <f>SUM(B6:B26)</f>
        <v>85</v>
      </c>
    </row>
    <row r="29" spans="1:20" x14ac:dyDescent="0.25">
      <c r="A29" s="218" t="s">
        <v>110</v>
      </c>
      <c r="B29" s="218"/>
      <c r="C29" s="12"/>
      <c r="D29" s="12"/>
      <c r="E29" s="31">
        <f>SUM(D6:D26)</f>
        <v>51</v>
      </c>
    </row>
    <row r="30" spans="1:20" x14ac:dyDescent="0.25">
      <c r="A30" s="18" t="s">
        <v>111</v>
      </c>
      <c r="B30" s="12"/>
      <c r="C30" s="12"/>
      <c r="D30" s="12"/>
      <c r="E30" s="31">
        <f>SUM(E28:E29)</f>
        <v>136</v>
      </c>
    </row>
    <row r="31" spans="1:20" x14ac:dyDescent="0.25">
      <c r="A31" s="18" t="s">
        <v>112</v>
      </c>
      <c r="B31" s="12"/>
      <c r="C31" s="12"/>
      <c r="D31" s="12"/>
      <c r="E31" s="31">
        <f>SUM(C6:C26)</f>
        <v>110</v>
      </c>
    </row>
    <row r="32" spans="1:20" x14ac:dyDescent="0.25">
      <c r="A32" s="18" t="s">
        <v>113</v>
      </c>
      <c r="B32" s="12"/>
      <c r="C32" s="12"/>
      <c r="D32" s="12"/>
      <c r="E32" s="31">
        <f>SUM(E30:E31)</f>
        <v>246</v>
      </c>
    </row>
    <row r="41" spans="1:1" x14ac:dyDescent="0.25">
      <c r="A41" s="16"/>
    </row>
    <row r="42" spans="1:1" x14ac:dyDescent="0.25">
      <c r="A42" s="16"/>
    </row>
    <row r="43" spans="1:1" x14ac:dyDescent="0.25">
      <c r="A43" s="16"/>
    </row>
    <row r="44" spans="1:1" x14ac:dyDescent="0.25">
      <c r="A44" s="16"/>
    </row>
    <row r="45" spans="1:1" x14ac:dyDescent="0.25">
      <c r="A45" s="16"/>
    </row>
    <row r="46" spans="1:1" x14ac:dyDescent="0.25">
      <c r="A46" s="16"/>
    </row>
    <row r="47" spans="1:1" x14ac:dyDescent="0.25">
      <c r="A47" s="16"/>
    </row>
    <row r="48" spans="1:1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x14ac:dyDescent="0.25">
      <c r="A54" s="16"/>
    </row>
    <row r="55" spans="1:1" x14ac:dyDescent="0.25">
      <c r="A55" s="16"/>
    </row>
    <row r="56" spans="1:1" x14ac:dyDescent="0.25">
      <c r="A56" s="16"/>
    </row>
    <row r="57" spans="1:1" x14ac:dyDescent="0.25">
      <c r="A57" s="16"/>
    </row>
    <row r="58" spans="1:1" x14ac:dyDescent="0.25">
      <c r="A58" s="16"/>
    </row>
    <row r="59" spans="1:1" x14ac:dyDescent="0.25">
      <c r="A59" s="16"/>
    </row>
    <row r="60" spans="1:1" x14ac:dyDescent="0.25">
      <c r="A60" s="16"/>
    </row>
    <row r="61" spans="1:1" x14ac:dyDescent="0.25">
      <c r="A61" s="20"/>
    </row>
  </sheetData>
  <sortState ref="A6:T25">
    <sortCondition ref="A6"/>
  </sortState>
  <mergeCells count="6"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MUHAKEMAT</vt:lpstr>
      <vt:lpstr>MUHASEBE 1</vt:lpstr>
      <vt:lpstr>MUHASEBE 2</vt:lpstr>
      <vt:lpstr>MUHASEBE 3</vt:lpstr>
      <vt:lpstr>MUHASEBE 4</vt:lpstr>
      <vt:lpstr>MUHASEBE 5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Yyuksel Soykan</cp:lastModifiedBy>
  <cp:lastPrinted>2021-05-31T09:40:58Z</cp:lastPrinted>
  <dcterms:created xsi:type="dcterms:W3CDTF">2015-02-24T08:27:46Z</dcterms:created>
  <dcterms:modified xsi:type="dcterms:W3CDTF">2021-09-08T08:26:48Z</dcterms:modified>
</cp:coreProperties>
</file>