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fileserver\54-SAKARYAPM\İstatistik\"/>
    </mc:Choice>
  </mc:AlternateContent>
  <bookViews>
    <workbookView xWindow="0" yWindow="0" windowWidth="20400" windowHeight="763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E21" i="4" l="1"/>
  <c r="C9" i="2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K4" i="1"/>
  <c r="K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K14" i="6" l="1"/>
  <c r="B9" i="2"/>
  <c r="D13" i="6" l="1"/>
  <c r="C13" i="6"/>
  <c r="D12" i="6"/>
  <c r="C12" i="6"/>
  <c r="I8" i="2"/>
  <c r="I9" i="2"/>
  <c r="I7" i="2"/>
  <c r="D8" i="2"/>
  <c r="D7" i="2"/>
  <c r="D6" i="2"/>
  <c r="O18" i="1"/>
  <c r="O17" i="1"/>
  <c r="O16" i="1"/>
  <c r="O15" i="1"/>
  <c r="O14" i="1"/>
  <c r="O13" i="1"/>
  <c r="O12" i="1"/>
  <c r="O11" i="1"/>
  <c r="O10" i="1"/>
  <c r="O9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<sst xmlns="http://schemas.openxmlformats.org/spreadsheetml/2006/main" count="264" uniqueCount="171">
  <si>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</si>
  <si>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</si>
  <si>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</si>
  <si>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</si>
  <si>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</si>
  <si>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</si>
  <si>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</si>
  <si>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</si>
  <si>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</si>
  <si>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</si>
  <si>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</si>
  <si>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</si>
  <si>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</si>
  <si>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</si>
  <si>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</si>
  <si>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</si>
  <si>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</si>
  <si>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</si>
  <si>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</si>
  <si>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</si>
  <si>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</si>
  <si>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</si>
  <si>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</si>
  <si>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</si>
  <si>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</si>
  <si>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</si>
  <si>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</si>
  <si>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</si>
  <si>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</si>
  <si>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</si>
  <si>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</si>
  <si>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</si>
  <si>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</si>
  <si>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</si>
  <si>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</si>
  <si>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</si>
  <si>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</si>
  <si>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</si>
  <si>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</si>
  <si>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</si>
  <si>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</si>
  <si>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</si>
  <si>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</si>
  <si>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</si>
  <si>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</si>
  <si>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</si>
  <si>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</si>
  <si>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</si>
  <si>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</si>
  <si>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</si>
  <si>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</si>
  <si>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</si>
  <si>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</si>
  <si>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</si>
  <si>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</si>
  <si>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</si>
  <si>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</si>
  <si>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</si>
  <si>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</si>
  <si>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</si>
  <si>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</si>
  <si>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</si>
  <si>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</si>
  <si>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</si>
  <si>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</si>
  <si>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</si>
  <si>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</si>
  <si>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</si>
  <si>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</si>
  <si>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</si>
  <si>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</si>
  <si>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</si>
  <si>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</si>
  <si>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</si>
  <si>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</si>
  <si>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</si>
  <si>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</si>
  <si>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</si>
  <si>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</si>
  <si>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</si>
  <si>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</si>
  <si>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</si>
  <si>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</si>
  <si>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</si>
  <si>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</si>
  <si>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</si>
  <si>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</si>
  <si>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</si>
  <si>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</si>
  <si>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</si>
  <si>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</si>
  <si>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</si>
  <si>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</si>
  <si>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</si>
  <si>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</si>
  <si>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</si>
  <si>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</si>
  <si>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</si>
  <si>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</si>
  <si>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</si>
  <si>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</si>
  <si>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</si>
  <si>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</si>
  <si>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</si>
  <si>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</si>
  <si>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</si>
  <si>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</si>
  <si>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</si>
  <si>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</si>
  <si>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</si>
  <si>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</si>
  <si>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</si>
  <si>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</si>
  <si>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</si>
  <si>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</si>
  <si>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</si>
  <si>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</si>
  <si>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</si>
  <si>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</si>
  <si>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</si>
  <si>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</si>
  <si>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</si>
  <si>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</si>
  <si>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</si>
  <si>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</si>
  <si>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</si>
  <si>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</si>
  <si>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</si>
  <si>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</si>
  <si>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</si>
  <si>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</si>
  <si>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</si>
  <si>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</si>
  <si>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</si>
  <si>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</si>
  <si>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</si>
  <si>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</si>
  <si>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</si>
  <si>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</si>
  <si>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</si>
  <si>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</si>
  <si>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</si>
  <si>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</si>
  <si>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</si>
  <si>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</si>
  <si>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</si>
  <si>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</si>
  <si>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</si>
  <si>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</si>
  <si>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</si>
  <si>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</si>
  <si>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</si>
  <si>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</si>
  <si>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</si>
  <si>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</si>
  <si>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</si>
  <si>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</si>
  <si>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</si>
  <si>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</si>
  <si>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</si>
  <si>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</si>
  <si>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</si>
  <si>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</si>
  <si>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</si>
  <si>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 xml:space="preserve">MERKEZ VE BAĞLI İLÇELERDE HAZİNE İLE İLGİLİ DAVALARIN MAHKEMELERE GÖRE DAĞILIMI (EKİM 2021 )
</t>
  </si>
  <si>
    <t>EKİM 2020</t>
  </si>
  <si>
    <t>EKİM 2021</t>
  </si>
  <si>
    <t>GELİRLERİN GİDERLERİ KARŞILAMA VE İL TOPLAM GELİRİ İÇİNDEKİ ORANI (EKİM 2020- EKİM 2021)</t>
  </si>
  <si>
    <t>EKİM</t>
  </si>
  <si>
    <t>EKİM  2021</t>
  </si>
  <si>
    <t>EKİM
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</si>
</sst>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8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14" fillId="0" borderId="3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B5" sqref="B5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71" t="s">
        <v>157</v>
      </c>
      <c r="B1" s="171"/>
      <c r="C1" s="171"/>
      <c r="D1" s="171"/>
      <c r="E1" s="171"/>
      <c r="F1" s="171"/>
      <c r="G1" s="171"/>
      <c r="H1" s="171"/>
      <c r="I1" s="172"/>
      <c r="J1" s="172"/>
      <c r="K1" s="172"/>
    </row>
    <row r="2" spans="1:15" ht="44.25" customHeight="1" thickBot="1" x14ac:dyDescent="0.3">
      <c r="A2" s="20"/>
      <c r="B2" s="20"/>
      <c r="C2" s="20"/>
      <c r="D2" s="21"/>
      <c r="E2" s="22"/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2</v>
      </c>
    </row>
    <row r="3" spans="1:15" ht="42" customHeight="1" thickBot="1" x14ac:dyDescent="0.3">
      <c r="D3" s="87" t="s">
        <v>170</v>
      </c>
      <c r="E3" s="1" t="s">
        <v>5</v>
      </c>
      <c r="F3" s="53">
        <v>3150</v>
      </c>
      <c r="G3" s="54">
        <v>3874</v>
      </c>
      <c r="H3" s="145">
        <f>SUM(F3:G3)</f>
        <v>7024</v>
      </c>
      <c r="I3" s="55">
        <v>118</v>
      </c>
      <c r="J3" s="55">
        <v>75</v>
      </c>
      <c r="K3" s="145">
        <f>SUM(I3:J3)</f>
        <v>193</v>
      </c>
    </row>
    <row r="4" spans="1:15" ht="42" customHeight="1" thickBot="1" x14ac:dyDescent="0.3">
      <c r="D4" s="87" t="s">
        <v>169</v>
      </c>
      <c r="E4" s="1" t="s">
        <v>5</v>
      </c>
      <c r="F4" s="56">
        <v>3257</v>
      </c>
      <c r="G4" s="55">
        <v>4244</v>
      </c>
      <c r="H4" s="145">
        <f>SUM(F4:G4)</f>
        <v>7501</v>
      </c>
      <c r="I4" s="55">
        <v>13</v>
      </c>
      <c r="J4" s="55">
        <v>8</v>
      </c>
      <c r="K4" s="145">
        <f>SUM(I4:J4)</f>
        <v>21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9" t="s">
        <v>164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48" customHeight="1" x14ac:dyDescent="0.25">
      <c r="A8" s="57" t="s">
        <v>6</v>
      </c>
      <c r="B8" s="58" t="s">
        <v>7</v>
      </c>
      <c r="C8" s="58" t="s">
        <v>8</v>
      </c>
      <c r="D8" s="58" t="s">
        <v>153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152</v>
      </c>
      <c r="J8" s="58" t="s">
        <v>154</v>
      </c>
      <c r="K8" s="58" t="s">
        <v>13</v>
      </c>
      <c r="L8" s="58" t="s">
        <v>14</v>
      </c>
      <c r="M8" s="59" t="s">
        <v>15</v>
      </c>
      <c r="N8" s="60" t="s">
        <v>151</v>
      </c>
      <c r="O8" s="90" t="s">
        <v>2</v>
      </c>
    </row>
    <row r="9" spans="1:15" ht="27" customHeight="1" x14ac:dyDescent="0.25">
      <c r="A9" s="61" t="s">
        <v>16</v>
      </c>
      <c r="B9" s="115">
        <v>1105</v>
      </c>
      <c r="C9" s="115">
        <v>412</v>
      </c>
      <c r="D9" s="115">
        <v>30</v>
      </c>
      <c r="E9" s="115">
        <v>339</v>
      </c>
      <c r="F9" s="115">
        <v>736</v>
      </c>
      <c r="G9" s="115">
        <v>643</v>
      </c>
      <c r="H9" s="115">
        <v>29</v>
      </c>
      <c r="I9" s="115">
        <v>56</v>
      </c>
      <c r="J9" s="115">
        <v>165</v>
      </c>
      <c r="K9" s="115">
        <v>22</v>
      </c>
      <c r="L9" s="115">
        <v>212</v>
      </c>
      <c r="M9" s="116">
        <v>799</v>
      </c>
      <c r="N9" s="115">
        <v>9</v>
      </c>
      <c r="O9" s="140">
        <f t="shared" ref="O9:O12" si="0">SUM(B9:N9)</f>
        <v>4557</v>
      </c>
    </row>
    <row r="10" spans="1:15" ht="21.75" customHeight="1" x14ac:dyDescent="0.25">
      <c r="A10" s="61" t="s">
        <v>17</v>
      </c>
      <c r="B10" s="115"/>
      <c r="C10" s="115"/>
      <c r="D10" s="117"/>
      <c r="E10" s="115"/>
      <c r="F10" s="115"/>
      <c r="G10" s="115"/>
      <c r="H10" s="115"/>
      <c r="I10" s="115"/>
      <c r="J10" s="115"/>
      <c r="K10" s="115"/>
      <c r="L10" s="115"/>
      <c r="M10" s="116"/>
      <c r="N10" s="118"/>
      <c r="O10" s="140">
        <f t="shared" si="0"/>
        <v>0</v>
      </c>
    </row>
    <row r="11" spans="1:15" ht="21.75" customHeight="1" x14ac:dyDescent="0.25">
      <c r="A11" s="61" t="s">
        <v>18</v>
      </c>
      <c r="B11" s="115">
        <v>37</v>
      </c>
      <c r="C11" s="115">
        <v>49</v>
      </c>
      <c r="D11" s="115"/>
      <c r="E11" s="115"/>
      <c r="F11" s="115"/>
      <c r="G11" s="115">
        <v>15</v>
      </c>
      <c r="H11" s="115"/>
      <c r="I11" s="115"/>
      <c r="J11" s="115"/>
      <c r="K11" s="115"/>
      <c r="L11" s="115"/>
      <c r="M11" s="116"/>
      <c r="N11" s="118"/>
      <c r="O11" s="140">
        <f t="shared" si="0"/>
        <v>101</v>
      </c>
    </row>
    <row r="12" spans="1:15" ht="21.75" customHeight="1" x14ac:dyDescent="0.25">
      <c r="A12" s="61" t="s">
        <v>19</v>
      </c>
      <c r="B12" s="115">
        <v>189</v>
      </c>
      <c r="C12" s="115">
        <v>11</v>
      </c>
      <c r="D12" s="115"/>
      <c r="E12" s="115"/>
      <c r="F12" s="115"/>
      <c r="G12" s="115">
        <v>46</v>
      </c>
      <c r="H12" s="115">
        <v>1</v>
      </c>
      <c r="I12" s="115">
        <v>1</v>
      </c>
      <c r="J12" s="115"/>
      <c r="K12" s="115"/>
      <c r="L12" s="115"/>
      <c r="M12" s="116">
        <v>78</v>
      </c>
      <c r="N12" s="118"/>
      <c r="O12" s="140">
        <f t="shared" si="0"/>
        <v>326</v>
      </c>
    </row>
    <row r="13" spans="1:15" ht="22.5" customHeight="1" x14ac:dyDescent="0.25">
      <c r="A13" s="61" t="s">
        <v>20</v>
      </c>
      <c r="B13" s="115">
        <v>126</v>
      </c>
      <c r="C13" s="115">
        <v>6</v>
      </c>
      <c r="D13" s="115"/>
      <c r="E13" s="115"/>
      <c r="F13" s="115"/>
      <c r="G13" s="115">
        <v>27</v>
      </c>
      <c r="H13" s="115"/>
      <c r="I13" s="115"/>
      <c r="J13" s="115"/>
      <c r="K13" s="115"/>
      <c r="L13" s="115"/>
      <c r="M13" s="116">
        <v>32</v>
      </c>
      <c r="N13" s="118"/>
      <c r="O13" s="140">
        <f>SUM(B13:N13)</f>
        <v>191</v>
      </c>
    </row>
    <row r="14" spans="1:15" ht="22.5" customHeight="1" x14ac:dyDescent="0.25">
      <c r="A14" s="61" t="s">
        <v>21</v>
      </c>
      <c r="B14" s="148">
        <v>720</v>
      </c>
      <c r="C14" s="148">
        <v>167</v>
      </c>
      <c r="D14" s="148"/>
      <c r="E14" s="148"/>
      <c r="F14" s="148"/>
      <c r="G14" s="148">
        <v>99</v>
      </c>
      <c r="H14" s="148"/>
      <c r="I14" s="148">
        <v>3</v>
      </c>
      <c r="J14" s="148"/>
      <c r="K14" s="148"/>
      <c r="L14" s="148"/>
      <c r="M14" s="149">
        <v>75</v>
      </c>
      <c r="N14" s="156"/>
      <c r="O14" s="140">
        <f>SUM(B14:N14)</f>
        <v>1064</v>
      </c>
    </row>
    <row r="15" spans="1:15" ht="22.5" customHeight="1" x14ac:dyDescent="0.25">
      <c r="A15" s="61" t="s">
        <v>22</v>
      </c>
      <c r="B15" s="115">
        <v>114</v>
      </c>
      <c r="C15" s="115">
        <v>9</v>
      </c>
      <c r="D15" s="115"/>
      <c r="E15" s="115"/>
      <c r="F15" s="115"/>
      <c r="G15" s="115">
        <v>7</v>
      </c>
      <c r="H15" s="115"/>
      <c r="I15" s="115"/>
      <c r="J15" s="115"/>
      <c r="K15" s="115"/>
      <c r="L15" s="115"/>
      <c r="M15" s="116"/>
      <c r="N15" s="118"/>
      <c r="O15" s="140">
        <f t="shared" ref="O15:O18" si="1">SUM(B15:N15)</f>
        <v>130</v>
      </c>
    </row>
    <row r="16" spans="1:15" ht="21" customHeight="1" x14ac:dyDescent="0.25">
      <c r="A16" s="61" t="s">
        <v>23</v>
      </c>
      <c r="B16" s="115">
        <v>451</v>
      </c>
      <c r="C16" s="115">
        <v>13</v>
      </c>
      <c r="D16" s="115"/>
      <c r="E16" s="115"/>
      <c r="F16" s="115"/>
      <c r="G16" s="115">
        <v>34</v>
      </c>
      <c r="H16" s="115"/>
      <c r="I16" s="115"/>
      <c r="J16" s="115"/>
      <c r="K16" s="115"/>
      <c r="L16" s="115"/>
      <c r="M16" s="116">
        <v>59</v>
      </c>
      <c r="N16" s="118"/>
      <c r="O16" s="140">
        <f t="shared" si="1"/>
        <v>557</v>
      </c>
    </row>
    <row r="17" spans="1:15" ht="22.5" customHeight="1" x14ac:dyDescent="0.25">
      <c r="A17" s="61" t="s">
        <v>24</v>
      </c>
      <c r="B17" s="115">
        <v>76</v>
      </c>
      <c r="C17" s="115">
        <v>2</v>
      </c>
      <c r="D17" s="115"/>
      <c r="E17" s="115"/>
      <c r="F17" s="115"/>
      <c r="G17" s="115">
        <v>28</v>
      </c>
      <c r="H17" s="115"/>
      <c r="I17" s="115"/>
      <c r="J17" s="115"/>
      <c r="K17" s="115"/>
      <c r="L17" s="115"/>
      <c r="M17" s="116">
        <v>31</v>
      </c>
      <c r="N17" s="118"/>
      <c r="O17" s="140">
        <f t="shared" si="1"/>
        <v>137</v>
      </c>
    </row>
    <row r="18" spans="1:15" ht="21.75" customHeight="1" x14ac:dyDescent="0.25">
      <c r="A18" s="61" t="s">
        <v>25</v>
      </c>
      <c r="B18" s="115">
        <v>203</v>
      </c>
      <c r="C18" s="115">
        <v>40</v>
      </c>
      <c r="D18" s="115"/>
      <c r="E18" s="115">
        <v>5</v>
      </c>
      <c r="F18" s="115"/>
      <c r="G18" s="115">
        <v>118</v>
      </c>
      <c r="H18" s="115">
        <v>4</v>
      </c>
      <c r="I18" s="115">
        <v>18</v>
      </c>
      <c r="J18" s="115"/>
      <c r="K18" s="115"/>
      <c r="L18" s="115"/>
      <c r="M18" s="116">
        <v>50</v>
      </c>
      <c r="N18" s="118"/>
      <c r="O18" s="140">
        <f t="shared" si="1"/>
        <v>438</v>
      </c>
    </row>
    <row r="19" spans="1:15" ht="30.75" customHeight="1" x14ac:dyDescent="0.25">
      <c r="A19" s="137" t="s">
        <v>2</v>
      </c>
      <c r="B19" s="138">
        <f>SUM(B9:B18)</f>
        <v>3021</v>
      </c>
      <c r="C19" s="138">
        <f t="shared" ref="C19:N19" si="2">SUM(C9:C18)</f>
        <v>709</v>
      </c>
      <c r="D19" s="138">
        <f t="shared" si="2"/>
        <v>30</v>
      </c>
      <c r="E19" s="138">
        <f t="shared" si="2"/>
        <v>344</v>
      </c>
      <c r="F19" s="138">
        <f t="shared" si="2"/>
        <v>736</v>
      </c>
      <c r="G19" s="138">
        <f t="shared" si="2"/>
        <v>1017</v>
      </c>
      <c r="H19" s="138">
        <f t="shared" si="2"/>
        <v>34</v>
      </c>
      <c r="I19" s="138">
        <f t="shared" si="2"/>
        <v>78</v>
      </c>
      <c r="J19" s="138">
        <f t="shared" si="2"/>
        <v>165</v>
      </c>
      <c r="K19" s="138">
        <f t="shared" si="2"/>
        <v>22</v>
      </c>
      <c r="L19" s="138">
        <f t="shared" si="2"/>
        <v>212</v>
      </c>
      <c r="M19" s="138">
        <f t="shared" si="2"/>
        <v>1124</v>
      </c>
      <c r="N19" s="138">
        <f t="shared" si="2"/>
        <v>9</v>
      </c>
      <c r="O19" s="139">
        <f t="shared" ref="O19" si="3">SUM(O8:O18)</f>
        <v>7501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3" t="s">
        <v>27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2" ht="15.75" x14ac:dyDescent="0.25">
      <c r="A3" s="174" t="s">
        <v>28</v>
      </c>
      <c r="B3" s="174"/>
      <c r="C3" s="174"/>
      <c r="D3" s="174"/>
      <c r="E3" s="3"/>
    </row>
    <row r="4" spans="1:12" ht="16.5" thickBot="1" x14ac:dyDescent="0.3">
      <c r="A4" s="62"/>
      <c r="B4" s="62"/>
      <c r="C4" s="62"/>
      <c r="D4" s="62"/>
      <c r="E4" s="3"/>
      <c r="F4" s="175" t="s">
        <v>155</v>
      </c>
      <c r="G4" s="176"/>
      <c r="H4" s="176"/>
      <c r="I4" s="176"/>
      <c r="J4" s="176"/>
      <c r="K4" s="176"/>
      <c r="L4" s="176"/>
    </row>
    <row r="5" spans="1:12" ht="26.25" thickBot="1" x14ac:dyDescent="0.3">
      <c r="A5" s="45" t="s">
        <v>29</v>
      </c>
      <c r="B5" s="28" t="s">
        <v>165</v>
      </c>
      <c r="C5" s="28" t="s">
        <v>166</v>
      </c>
      <c r="D5" s="29" t="s">
        <v>30</v>
      </c>
    </row>
    <row r="6" spans="1:12" ht="39" customHeight="1" thickBot="1" x14ac:dyDescent="0.3">
      <c r="A6" s="46" t="s">
        <v>31</v>
      </c>
      <c r="B6" s="141">
        <v>2981705592.2399993</v>
      </c>
      <c r="C6" s="146">
        <v>3474406371.8099999</v>
      </c>
      <c r="D6" s="91">
        <f>(C6-B6)/B6*100</f>
        <v>16.524125683376418</v>
      </c>
      <c r="F6" s="48" t="s">
        <v>29</v>
      </c>
      <c r="G6" s="28" t="s">
        <v>165</v>
      </c>
      <c r="H6" s="28" t="s">
        <v>166</v>
      </c>
      <c r="I6" s="29" t="s">
        <v>30</v>
      </c>
    </row>
    <row r="7" spans="1:12" ht="39" customHeight="1" thickBot="1" x14ac:dyDescent="0.3">
      <c r="A7" s="46" t="s">
        <v>32</v>
      </c>
      <c r="B7" s="141">
        <v>106723890.95000002</v>
      </c>
      <c r="C7" s="141">
        <v>180002577.40000001</v>
      </c>
      <c r="D7" s="142">
        <f>(C7-B7)/B7*100</f>
        <v>68.661932954010211</v>
      </c>
      <c r="F7" s="49" t="s">
        <v>35</v>
      </c>
      <c r="G7" s="65">
        <v>19461085</v>
      </c>
      <c r="H7" s="65">
        <v>21093822.559999999</v>
      </c>
      <c r="I7" s="130">
        <f>(H7-G7)/G7*100</f>
        <v>8.3897560696127602</v>
      </c>
    </row>
    <row r="8" spans="1:12" ht="39" thickBot="1" x14ac:dyDescent="0.3">
      <c r="A8" s="46" t="s">
        <v>33</v>
      </c>
      <c r="B8" s="141">
        <v>104082057.85000002</v>
      </c>
      <c r="C8" s="141">
        <v>127880282.8</v>
      </c>
      <c r="D8" s="91">
        <f t="shared" ref="D8:D9" si="0">(C8-B8)/B8*100</f>
        <v>22.864867818329714</v>
      </c>
      <c r="F8" s="49" t="s">
        <v>36</v>
      </c>
      <c r="G8" s="65">
        <v>10932345.799999997</v>
      </c>
      <c r="H8" s="65">
        <v>10251942.85</v>
      </c>
      <c r="I8" s="130">
        <f t="shared" ref="I8:I9" si="1">(H8-G8)/G8*100</f>
        <v>-6.2237598631393238</v>
      </c>
    </row>
    <row r="9" spans="1:12" ht="51.75" customHeight="1" thickBot="1" x14ac:dyDescent="0.3">
      <c r="A9" s="47" t="s">
        <v>34</v>
      </c>
      <c r="B9" s="113">
        <f>SUM(B6:B8)</f>
        <v>3192511541.039999</v>
      </c>
      <c r="C9" s="113">
        <f>SUM(C6:C8)</f>
        <v>3782289232.0100002</v>
      </c>
      <c r="D9" s="114">
        <f t="shared" si="0"/>
        <v>18.473784147319762</v>
      </c>
      <c r="F9" s="136" t="s">
        <v>37</v>
      </c>
      <c r="G9" s="65">
        <v>10292907.42</v>
      </c>
      <c r="H9" s="65">
        <v>8422247.2100000009</v>
      </c>
      <c r="I9" s="130">
        <f t="shared" si="1"/>
        <v>-18.174264410123286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5" workbookViewId="0">
      <selection activeCell="C9" sqref="C9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7" t="s">
        <v>158</v>
      </c>
      <c r="B2" s="177"/>
      <c r="C2" s="177"/>
      <c r="D2" s="177"/>
      <c r="E2" s="177"/>
      <c r="F2" s="177"/>
      <c r="G2" s="177"/>
      <c r="H2" s="177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8" t="s">
        <v>38</v>
      </c>
      <c r="B4" s="180" t="s">
        <v>165</v>
      </c>
      <c r="C4" s="180" t="s">
        <v>166</v>
      </c>
      <c r="D4" s="182" t="s">
        <v>30</v>
      </c>
      <c r="E4" s="4"/>
    </row>
    <row r="5" spans="1:8" ht="18" customHeight="1" thickBot="1" x14ac:dyDescent="0.3">
      <c r="A5" s="179"/>
      <c r="B5" s="181"/>
      <c r="C5" s="181"/>
      <c r="D5" s="183"/>
      <c r="E5" s="4"/>
    </row>
    <row r="6" spans="1:8" ht="23.25" customHeight="1" thickBot="1" x14ac:dyDescent="0.3">
      <c r="A6" s="50" t="s">
        <v>55</v>
      </c>
      <c r="B6" s="120">
        <v>1687418204</v>
      </c>
      <c r="C6" s="120">
        <v>1998829802.6900001</v>
      </c>
      <c r="D6" s="97">
        <f>(C6-B6)/B6*100</f>
        <v>18.454915204292774</v>
      </c>
      <c r="E6" s="4"/>
    </row>
    <row r="7" spans="1:8" ht="23.25" customHeight="1" thickBot="1" x14ac:dyDescent="0.3">
      <c r="A7" s="50" t="s">
        <v>39</v>
      </c>
      <c r="B7" s="120">
        <v>145865807.41999999</v>
      </c>
      <c r="C7" s="120">
        <v>173603278.43000001</v>
      </c>
      <c r="D7" s="97">
        <f t="shared" ref="D7:D23" si="0">(C7-B7)/B7*100</f>
        <v>19.015745705320708</v>
      </c>
      <c r="E7" s="4"/>
    </row>
    <row r="8" spans="1:8" ht="23.25" customHeight="1" thickBot="1" x14ac:dyDescent="0.3">
      <c r="A8" s="50" t="s">
        <v>40</v>
      </c>
      <c r="B8" s="120">
        <v>21763112.329999998</v>
      </c>
      <c r="C8" s="150">
        <v>25017875.530000001</v>
      </c>
      <c r="D8" s="97">
        <f t="shared" si="0"/>
        <v>14.955412399877105</v>
      </c>
      <c r="E8" s="4"/>
    </row>
    <row r="9" spans="1:8" ht="23.25" customHeight="1" thickBot="1" x14ac:dyDescent="0.3">
      <c r="A9" s="51" t="s">
        <v>41</v>
      </c>
      <c r="B9" s="121">
        <v>144453707.15000001</v>
      </c>
      <c r="C9" s="121">
        <v>170439832.56</v>
      </c>
      <c r="D9" s="97">
        <f t="shared" si="0"/>
        <v>17.989240928940738</v>
      </c>
      <c r="E9" s="4"/>
    </row>
    <row r="10" spans="1:8" ht="23.25" customHeight="1" thickBot="1" x14ac:dyDescent="0.3">
      <c r="A10" s="50" t="s">
        <v>42</v>
      </c>
      <c r="B10" s="120">
        <v>74845416.190000013</v>
      </c>
      <c r="C10" s="120">
        <v>88851671.530000001</v>
      </c>
      <c r="D10" s="97">
        <f t="shared" si="0"/>
        <v>18.713578002484731</v>
      </c>
      <c r="E10" s="4"/>
    </row>
    <row r="11" spans="1:8" ht="23.25" customHeight="1" thickBot="1" x14ac:dyDescent="0.3">
      <c r="A11" s="50" t="s">
        <v>43</v>
      </c>
      <c r="B11" s="120">
        <v>51204030.259999998</v>
      </c>
      <c r="C11" s="120">
        <v>65392472.240000002</v>
      </c>
      <c r="D11" s="97">
        <f t="shared" si="0"/>
        <v>27.709619551341941</v>
      </c>
      <c r="E11" s="4"/>
    </row>
    <row r="12" spans="1:8" ht="23.25" customHeight="1" thickBot="1" x14ac:dyDescent="0.3">
      <c r="A12" s="50" t="s">
        <v>44</v>
      </c>
      <c r="B12" s="120">
        <v>96702395.819999993</v>
      </c>
      <c r="C12" s="120">
        <v>114605042.23</v>
      </c>
      <c r="D12" s="97">
        <f t="shared" si="0"/>
        <v>18.513136368744842</v>
      </c>
      <c r="E12" s="4"/>
    </row>
    <row r="13" spans="1:8" ht="23.25" customHeight="1" thickBot="1" x14ac:dyDescent="0.3">
      <c r="A13" s="50" t="s">
        <v>45</v>
      </c>
      <c r="B13" s="120">
        <v>14277596.24</v>
      </c>
      <c r="C13" s="120">
        <v>17003434.93</v>
      </c>
      <c r="D13" s="97">
        <f t="shared" si="0"/>
        <v>19.091719951873351</v>
      </c>
      <c r="E13" s="4"/>
    </row>
    <row r="14" spans="1:8" ht="23.25" customHeight="1" thickBot="1" x14ac:dyDescent="0.3">
      <c r="A14" s="50" t="s">
        <v>46</v>
      </c>
      <c r="B14" s="120">
        <v>39308036.649999999</v>
      </c>
      <c r="C14" s="120">
        <v>47090072.140000001</v>
      </c>
      <c r="D14" s="97">
        <f t="shared" si="0"/>
        <v>19.797568520889232</v>
      </c>
      <c r="E14" s="4"/>
    </row>
    <row r="15" spans="1:8" ht="23.25" customHeight="1" thickBot="1" x14ac:dyDescent="0.3">
      <c r="A15" s="50" t="s">
        <v>47</v>
      </c>
      <c r="B15" s="120">
        <v>110537469.81</v>
      </c>
      <c r="C15" s="120">
        <v>133046597.13</v>
      </c>
      <c r="D15" s="97">
        <f t="shared" si="0"/>
        <v>20.363345894103013</v>
      </c>
      <c r="E15" s="4"/>
    </row>
    <row r="16" spans="1:8" ht="23.25" customHeight="1" thickBot="1" x14ac:dyDescent="0.3">
      <c r="A16" s="50" t="s">
        <v>48</v>
      </c>
      <c r="B16" s="120">
        <v>49748637.219999999</v>
      </c>
      <c r="C16" s="120">
        <v>58211935.079999998</v>
      </c>
      <c r="D16" s="97">
        <f t="shared" si="0"/>
        <v>17.012119995515327</v>
      </c>
      <c r="E16" s="4"/>
    </row>
    <row r="17" spans="1:5" ht="23.25" customHeight="1" thickBot="1" x14ac:dyDescent="0.3">
      <c r="A17" s="50" t="s">
        <v>49</v>
      </c>
      <c r="B17" s="120">
        <v>47550395.010000005</v>
      </c>
      <c r="C17" s="120">
        <v>52933670.670000002</v>
      </c>
      <c r="D17" s="97">
        <f t="shared" si="0"/>
        <v>11.32120071529979</v>
      </c>
      <c r="E17" s="4"/>
    </row>
    <row r="18" spans="1:5" ht="23.25" customHeight="1" thickBot="1" x14ac:dyDescent="0.3">
      <c r="A18" s="50" t="s">
        <v>50</v>
      </c>
      <c r="B18" s="120">
        <v>24020297.550000001</v>
      </c>
      <c r="C18" s="120">
        <v>27014075.530000001</v>
      </c>
      <c r="D18" s="97">
        <f t="shared" si="0"/>
        <v>12.463534116379005</v>
      </c>
      <c r="E18" s="4"/>
    </row>
    <row r="19" spans="1:5" ht="23.25" customHeight="1" thickBot="1" x14ac:dyDescent="0.3">
      <c r="A19" s="51" t="s">
        <v>51</v>
      </c>
      <c r="B19" s="120">
        <v>357762833.37</v>
      </c>
      <c r="C19" s="120">
        <v>415376596.44</v>
      </c>
      <c r="D19" s="97">
        <f>(C19-B19)/B19*100</f>
        <v>16.103898363980019</v>
      </c>
      <c r="E19" s="4"/>
    </row>
    <row r="20" spans="1:5" ht="23.25" customHeight="1" thickBot="1" x14ac:dyDescent="0.3">
      <c r="A20" s="50" t="s">
        <v>52</v>
      </c>
      <c r="B20" s="120">
        <v>109053618.74000001</v>
      </c>
      <c r="C20" s="120">
        <v>134334997.49000001</v>
      </c>
      <c r="D20" s="97">
        <f t="shared" si="0"/>
        <v>23.18252162752577</v>
      </c>
      <c r="E20" s="4"/>
    </row>
    <row r="21" spans="1:5" ht="23.25" customHeight="1" thickBot="1" x14ac:dyDescent="0.3">
      <c r="A21" s="50" t="s">
        <v>53</v>
      </c>
      <c r="B21" s="120">
        <v>136433090.01999998</v>
      </c>
      <c r="C21" s="120">
        <v>159110053.47999999</v>
      </c>
      <c r="D21" s="97">
        <f t="shared" si="0"/>
        <v>16.621307526404152</v>
      </c>
      <c r="E21" s="4"/>
    </row>
    <row r="22" spans="1:5" ht="23.25" customHeight="1" thickBot="1" x14ac:dyDescent="0.3">
      <c r="A22" s="50" t="s">
        <v>54</v>
      </c>
      <c r="B22" s="120">
        <v>81556898.260000005</v>
      </c>
      <c r="C22" s="120">
        <v>101427823.91</v>
      </c>
      <c r="D22" s="97">
        <f t="shared" si="0"/>
        <v>24.3644940819749</v>
      </c>
      <c r="E22" s="4"/>
    </row>
    <row r="23" spans="1:5" ht="26.25" customHeight="1" thickBot="1" x14ac:dyDescent="0.3">
      <c r="A23" s="88" t="s">
        <v>2</v>
      </c>
      <c r="B23" s="95">
        <f>SUM(B6:B22)</f>
        <v>3192501546.0400004</v>
      </c>
      <c r="C23" s="95">
        <f>SUM(C6:C22)</f>
        <v>3782289232.0099998</v>
      </c>
      <c r="D23" s="96">
        <f t="shared" si="0"/>
        <v>18.474155061931789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F21" sqref="F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7" t="s">
        <v>167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4" t="s">
        <v>56</v>
      </c>
      <c r="B2" s="186" t="s">
        <v>165</v>
      </c>
      <c r="C2" s="187"/>
      <c r="D2" s="187"/>
      <c r="E2" s="186" t="s">
        <v>166</v>
      </c>
      <c r="F2" s="187"/>
      <c r="G2" s="187"/>
    </row>
    <row r="3" spans="1:9" ht="42.75" thickBot="1" x14ac:dyDescent="0.3">
      <c r="A3" s="185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8">
        <v>161300036.97</v>
      </c>
      <c r="C4" s="161">
        <v>1687418204</v>
      </c>
      <c r="D4" s="92">
        <f>(B4/C4)*100</f>
        <v>9.5589840495758924</v>
      </c>
      <c r="E4" s="157">
        <v>199584519.94</v>
      </c>
      <c r="F4" s="120">
        <v>1998829802.6900001</v>
      </c>
      <c r="G4" s="92">
        <f>(E4/F4)*100</f>
        <v>9.9850682470014043</v>
      </c>
    </row>
    <row r="5" spans="1:9" ht="20.25" customHeight="1" thickBot="1" x14ac:dyDescent="0.3">
      <c r="A5" s="5" t="s">
        <v>39</v>
      </c>
      <c r="B5" s="158">
        <v>15320295.689999999</v>
      </c>
      <c r="C5" s="161">
        <v>145865807.41999999</v>
      </c>
      <c r="D5" s="92">
        <f t="shared" ref="D5:D20" si="0">(B5/C5)*100</f>
        <v>10.503006812204708</v>
      </c>
      <c r="E5" s="157">
        <v>16624084.24</v>
      </c>
      <c r="F5" s="120">
        <v>173603278.43000001</v>
      </c>
      <c r="G5" s="92">
        <f t="shared" ref="G5:G21" si="1">(E5/F5)*100</f>
        <v>9.5759045510785867</v>
      </c>
    </row>
    <row r="6" spans="1:9" ht="20.25" customHeight="1" thickBot="1" x14ac:dyDescent="0.3">
      <c r="A6" s="5" t="s">
        <v>60</v>
      </c>
      <c r="B6" s="158">
        <v>7541642.2599999998</v>
      </c>
      <c r="C6" s="161">
        <v>21763112.329999998</v>
      </c>
      <c r="D6" s="92">
        <f t="shared" si="0"/>
        <v>34.653325984096504</v>
      </c>
      <c r="E6" s="157">
        <v>10865081.09</v>
      </c>
      <c r="F6" s="150">
        <v>25017875.530000001</v>
      </c>
      <c r="G6" s="92">
        <f t="shared" si="1"/>
        <v>43.42927151016967</v>
      </c>
    </row>
    <row r="7" spans="1:9" ht="20.25" customHeight="1" thickBot="1" x14ac:dyDescent="0.3">
      <c r="A7" s="52" t="s">
        <v>41</v>
      </c>
      <c r="B7" s="158">
        <v>14747611.42</v>
      </c>
      <c r="C7" s="161">
        <v>144453702.14999998</v>
      </c>
      <c r="D7" s="92">
        <f t="shared" si="0"/>
        <v>10.209230501192803</v>
      </c>
      <c r="E7" s="157">
        <v>18060114.84</v>
      </c>
      <c r="F7" s="121">
        <v>170439832.56</v>
      </c>
      <c r="G7" s="92">
        <f t="shared" si="1"/>
        <v>10.596181989114715</v>
      </c>
    </row>
    <row r="8" spans="1:9" ht="20.25" customHeight="1" thickBot="1" x14ac:dyDescent="0.3">
      <c r="A8" s="143" t="s">
        <v>42</v>
      </c>
      <c r="B8" s="158">
        <v>7623188.6399999997</v>
      </c>
      <c r="C8" s="161">
        <v>74845416.190000013</v>
      </c>
      <c r="D8" s="92">
        <f t="shared" si="0"/>
        <v>10.18524450535225</v>
      </c>
      <c r="E8" s="157">
        <v>10140665.98</v>
      </c>
      <c r="F8" s="120">
        <v>88851671.530000001</v>
      </c>
      <c r="G8" s="92">
        <f t="shared" si="1"/>
        <v>11.413027808459509</v>
      </c>
    </row>
    <row r="9" spans="1:9" ht="20.25" customHeight="1" thickBot="1" x14ac:dyDescent="0.3">
      <c r="A9" s="143" t="s">
        <v>43</v>
      </c>
      <c r="B9" s="158">
        <v>33817935.770000003</v>
      </c>
      <c r="C9" s="161">
        <v>51204030.259999998</v>
      </c>
      <c r="D9" s="92">
        <f t="shared" si="0"/>
        <v>66.045456965558799</v>
      </c>
      <c r="E9" s="157">
        <v>43774195.07</v>
      </c>
      <c r="F9" s="120">
        <v>65392472.240000002</v>
      </c>
      <c r="G9" s="92">
        <f t="shared" si="1"/>
        <v>66.94072508734989</v>
      </c>
    </row>
    <row r="10" spans="1:9" ht="20.25" customHeight="1" thickBot="1" x14ac:dyDescent="0.3">
      <c r="A10" s="143" t="s">
        <v>44</v>
      </c>
      <c r="B10" s="158">
        <v>9255556.9600000009</v>
      </c>
      <c r="C10" s="161">
        <v>96712395.820000008</v>
      </c>
      <c r="D10" s="92">
        <f t="shared" si="0"/>
        <v>9.5701868219936728</v>
      </c>
      <c r="E10" s="157">
        <v>11273677.439999999</v>
      </c>
      <c r="F10" s="120">
        <v>114605042.23</v>
      </c>
      <c r="G10" s="92">
        <f t="shared" si="1"/>
        <v>9.8369820564918431</v>
      </c>
    </row>
    <row r="11" spans="1:9" ht="20.25" customHeight="1" thickBot="1" x14ac:dyDescent="0.3">
      <c r="A11" s="143" t="s">
        <v>45</v>
      </c>
      <c r="B11" s="158">
        <v>6881328.6299999999</v>
      </c>
      <c r="C11" s="161">
        <v>14277596.24</v>
      </c>
      <c r="D11" s="92">
        <f t="shared" si="0"/>
        <v>48.196688814615193</v>
      </c>
      <c r="E11" s="157">
        <v>7292395.5899999999</v>
      </c>
      <c r="F11" s="120">
        <v>17003434.93</v>
      </c>
      <c r="G11" s="92">
        <f t="shared" si="1"/>
        <v>42.887778969493198</v>
      </c>
    </row>
    <row r="12" spans="1:9" ht="20.25" customHeight="1" thickBot="1" x14ac:dyDescent="0.3">
      <c r="A12" s="143" t="s">
        <v>46</v>
      </c>
      <c r="B12" s="158">
        <v>31423093.25</v>
      </c>
      <c r="C12" s="161">
        <v>39308036.649999999</v>
      </c>
      <c r="D12" s="92">
        <f t="shared" si="0"/>
        <v>79.940632827307596</v>
      </c>
      <c r="E12" s="157">
        <v>36893997.409999996</v>
      </c>
      <c r="F12" s="120">
        <v>47090072.140000001</v>
      </c>
      <c r="G12" s="92">
        <f t="shared" si="1"/>
        <v>78.347719027299831</v>
      </c>
    </row>
    <row r="13" spans="1:9" ht="20.25" customHeight="1" thickBot="1" x14ac:dyDescent="0.3">
      <c r="A13" s="143" t="s">
        <v>47</v>
      </c>
      <c r="B13" s="158">
        <v>14387693.02</v>
      </c>
      <c r="C13" s="161">
        <v>110537469.81</v>
      </c>
      <c r="D13" s="92">
        <f t="shared" si="0"/>
        <v>13.016122989544298</v>
      </c>
      <c r="E13" s="157">
        <v>16753382.640000001</v>
      </c>
      <c r="F13" s="120">
        <v>133046597.13</v>
      </c>
      <c r="G13" s="92">
        <f>(E13/F13)*100</f>
        <v>12.592116597788856</v>
      </c>
    </row>
    <row r="14" spans="1:9" ht="20.25" customHeight="1" thickBot="1" x14ac:dyDescent="0.3">
      <c r="A14" s="143" t="s">
        <v>48</v>
      </c>
      <c r="B14" s="158">
        <v>27984498.859999999</v>
      </c>
      <c r="C14" s="161">
        <v>49748637.219999999</v>
      </c>
      <c r="D14" s="92">
        <f t="shared" si="0"/>
        <v>56.251789845510871</v>
      </c>
      <c r="E14" s="157">
        <v>33994859.979999997</v>
      </c>
      <c r="F14" s="120">
        <v>58211935.079999998</v>
      </c>
      <c r="G14" s="92">
        <f t="shared" si="1"/>
        <v>58.398436563363255</v>
      </c>
    </row>
    <row r="15" spans="1:9" ht="20.25" customHeight="1" thickBot="1" x14ac:dyDescent="0.3">
      <c r="A15" s="143" t="s">
        <v>149</v>
      </c>
      <c r="B15" s="158">
        <v>4484101.1399999997</v>
      </c>
      <c r="C15" s="161">
        <v>47550395.010000005</v>
      </c>
      <c r="D15" s="92">
        <f t="shared" si="0"/>
        <v>9.4302079700010442</v>
      </c>
      <c r="E15" s="157">
        <v>4999680.1100000003</v>
      </c>
      <c r="F15" s="120">
        <v>52933670.670000002</v>
      </c>
      <c r="G15" s="92">
        <f t="shared" si="1"/>
        <v>9.4451793097234678</v>
      </c>
    </row>
    <row r="16" spans="1:9" ht="20.25" customHeight="1" thickBot="1" x14ac:dyDescent="0.3">
      <c r="A16" s="143" t="s">
        <v>50</v>
      </c>
      <c r="B16" s="158">
        <v>1713567.13</v>
      </c>
      <c r="C16" s="161">
        <v>24020297.550000001</v>
      </c>
      <c r="D16" s="92">
        <f t="shared" si="0"/>
        <v>7.1338297389242786</v>
      </c>
      <c r="E16" s="157">
        <v>2159251.5099999998</v>
      </c>
      <c r="F16" s="120">
        <v>27014075.530000001</v>
      </c>
      <c r="G16" s="92">
        <f t="shared" si="1"/>
        <v>7.9930609048682104</v>
      </c>
    </row>
    <row r="17" spans="1:7" ht="20.25" customHeight="1" thickBot="1" x14ac:dyDescent="0.3">
      <c r="A17" s="144" t="s">
        <v>51</v>
      </c>
      <c r="B17" s="158">
        <v>31082708.190000001</v>
      </c>
      <c r="C17" s="161">
        <v>357762833.37</v>
      </c>
      <c r="D17" s="92">
        <f t="shared" si="0"/>
        <v>8.6880763709331763</v>
      </c>
      <c r="E17" s="157">
        <v>32096696.68</v>
      </c>
      <c r="F17" s="120">
        <v>415376596.44</v>
      </c>
      <c r="G17" s="92">
        <f t="shared" si="1"/>
        <v>7.7271317053213604</v>
      </c>
    </row>
    <row r="18" spans="1:7" ht="20.25" customHeight="1" thickBot="1" x14ac:dyDescent="0.3">
      <c r="A18" s="143" t="s">
        <v>52</v>
      </c>
      <c r="B18" s="158">
        <v>9120321.2100000009</v>
      </c>
      <c r="C18" s="161">
        <v>109053618.74000001</v>
      </c>
      <c r="D18" s="92">
        <f t="shared" si="0"/>
        <v>8.363153204245517</v>
      </c>
      <c r="E18" s="157">
        <v>10168130.92</v>
      </c>
      <c r="F18" s="120">
        <v>134334997.49000001</v>
      </c>
      <c r="G18" s="92">
        <f t="shared" si="1"/>
        <v>7.5692344586204525</v>
      </c>
    </row>
    <row r="19" spans="1:7" ht="20.25" customHeight="1" thickBot="1" x14ac:dyDescent="0.3">
      <c r="A19" s="143" t="s">
        <v>53</v>
      </c>
      <c r="B19" s="158">
        <v>11782188.890000001</v>
      </c>
      <c r="C19" s="161">
        <v>136433090.01999998</v>
      </c>
      <c r="D19" s="92">
        <f t="shared" si="0"/>
        <v>8.6358733708023667</v>
      </c>
      <c r="E19" s="157">
        <v>12693682.460000001</v>
      </c>
      <c r="F19" s="120">
        <v>159110053.47999999</v>
      </c>
      <c r="G19" s="92">
        <f t="shared" si="1"/>
        <v>7.9779260847244879</v>
      </c>
    </row>
    <row r="20" spans="1:7" ht="20.25" customHeight="1" thickBot="1" x14ac:dyDescent="0.3">
      <c r="A20" s="143" t="s">
        <v>54</v>
      </c>
      <c r="B20" s="158">
        <v>108732975.19</v>
      </c>
      <c r="C20" s="161">
        <v>81556898.260000005</v>
      </c>
      <c r="D20" s="92">
        <f t="shared" si="0"/>
        <v>133.32161657664295</v>
      </c>
      <c r="E20" s="157">
        <v>237762672.53</v>
      </c>
      <c r="F20" s="120">
        <v>101427823.91</v>
      </c>
      <c r="G20" s="92">
        <f t="shared" si="1"/>
        <v>234.41563011444876</v>
      </c>
    </row>
    <row r="21" spans="1:7" ht="21" customHeight="1" thickBot="1" x14ac:dyDescent="0.3">
      <c r="A21" s="40" t="s">
        <v>2</v>
      </c>
      <c r="B21" s="94">
        <f>SUM(B2:B20)</f>
        <v>497198743.21999991</v>
      </c>
      <c r="C21" s="94">
        <f>SUM(C2:C20)</f>
        <v>3192511541.0400004</v>
      </c>
      <c r="D21" s="93">
        <f>(B21/C21)*100</f>
        <v>15.573905899116379</v>
      </c>
      <c r="E21" s="94">
        <f>SUM(E4:E20)</f>
        <v>705137088.43000007</v>
      </c>
      <c r="F21" s="94">
        <f>SUM(F4:F20)</f>
        <v>3782289232.0099998</v>
      </c>
      <c r="G21" s="92">
        <f t="shared" si="1"/>
        <v>18.643129733769019</v>
      </c>
    </row>
    <row r="23" spans="1:7" x14ac:dyDescent="0.25">
      <c r="A23" s="188"/>
      <c r="B23" s="188"/>
      <c r="C23" s="188"/>
      <c r="D23" s="188"/>
      <c r="E23" s="33"/>
    </row>
    <row r="24" spans="1:7" x14ac:dyDescent="0.25">
      <c r="A24" s="188"/>
      <c r="B24" s="188"/>
      <c r="C24" s="188"/>
      <c r="D24" s="188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6.5" thickBot="1" x14ac:dyDescent="0.3">
      <c r="A2" s="32"/>
      <c r="B2" s="189" t="s">
        <v>63</v>
      </c>
      <c r="C2" s="190"/>
      <c r="D2" s="191"/>
      <c r="E2" s="192" t="s">
        <v>64</v>
      </c>
      <c r="F2" s="193"/>
      <c r="G2" s="194"/>
    </row>
    <row r="3" spans="1:11" ht="15.75" x14ac:dyDescent="0.25">
      <c r="A3" s="37" t="s">
        <v>62</v>
      </c>
      <c r="B3" s="180" t="s">
        <v>165</v>
      </c>
      <c r="C3" s="180" t="s">
        <v>166</v>
      </c>
      <c r="D3" s="38" t="s">
        <v>65</v>
      </c>
      <c r="E3" s="180" t="s">
        <v>165</v>
      </c>
      <c r="F3" s="38" t="s">
        <v>168</v>
      </c>
      <c r="G3" s="38" t="s">
        <v>65</v>
      </c>
    </row>
    <row r="4" spans="1:11" ht="16.5" thickBot="1" x14ac:dyDescent="0.3">
      <c r="A4" s="39"/>
      <c r="B4" s="195"/>
      <c r="C4" s="195"/>
      <c r="D4" s="38" t="s">
        <v>66</v>
      </c>
      <c r="E4" s="195"/>
      <c r="F4" s="38">
        <v>2021</v>
      </c>
      <c r="G4" s="38" t="s">
        <v>66</v>
      </c>
    </row>
    <row r="5" spans="1:11" ht="21" customHeight="1" thickBot="1" x14ac:dyDescent="0.3">
      <c r="A5" s="89" t="s">
        <v>67</v>
      </c>
      <c r="B5" s="122">
        <v>10863</v>
      </c>
      <c r="C5" s="122">
        <v>14134</v>
      </c>
      <c r="D5" s="98">
        <f t="shared" ref="D5:D22" si="0">(C5-B5)/B5*100</f>
        <v>30.111387277915863</v>
      </c>
      <c r="E5" s="122">
        <v>55137</v>
      </c>
      <c r="F5" s="122">
        <v>53955</v>
      </c>
      <c r="G5" s="96">
        <f t="shared" ref="G5:G22" si="1">(F5-E5)/E5*100</f>
        <v>-2.1437510201860821</v>
      </c>
    </row>
    <row r="6" spans="1:11" ht="21" customHeight="1" thickBot="1" x14ac:dyDescent="0.3">
      <c r="A6" s="89" t="s">
        <v>39</v>
      </c>
      <c r="B6" s="123">
        <v>1720</v>
      </c>
      <c r="C6" s="123">
        <v>1985</v>
      </c>
      <c r="D6" s="98">
        <f t="shared" si="0"/>
        <v>15.406976744186046</v>
      </c>
      <c r="E6" s="123">
        <v>14169</v>
      </c>
      <c r="F6" s="123">
        <v>19412</v>
      </c>
      <c r="G6" s="96">
        <f t="shared" si="1"/>
        <v>37.00331710071282</v>
      </c>
    </row>
    <row r="7" spans="1:11" ht="21" customHeight="1" thickBot="1" x14ac:dyDescent="0.3">
      <c r="A7" s="89" t="s">
        <v>40</v>
      </c>
      <c r="B7" s="122">
        <v>268</v>
      </c>
      <c r="C7" s="122">
        <v>299</v>
      </c>
      <c r="D7" s="98">
        <f t="shared" si="0"/>
        <v>11.567164179104477</v>
      </c>
      <c r="E7" s="122">
        <v>8062</v>
      </c>
      <c r="F7" s="122">
        <v>11100</v>
      </c>
      <c r="G7" s="96">
        <f t="shared" si="1"/>
        <v>37.682957082609775</v>
      </c>
    </row>
    <row r="8" spans="1:11" ht="21" customHeight="1" thickBot="1" x14ac:dyDescent="0.3">
      <c r="A8" s="89" t="s">
        <v>41</v>
      </c>
      <c r="B8" s="124">
        <v>1767</v>
      </c>
      <c r="C8" s="124">
        <v>1926</v>
      </c>
      <c r="D8" s="98">
        <f t="shared" si="0"/>
        <v>8.998302207130731</v>
      </c>
      <c r="E8" s="124">
        <v>13859</v>
      </c>
      <c r="F8" s="124">
        <v>13497</v>
      </c>
      <c r="G8" s="96">
        <f t="shared" si="1"/>
        <v>-2.6120210693412225</v>
      </c>
    </row>
    <row r="9" spans="1:11" ht="21" customHeight="1" thickBot="1" x14ac:dyDescent="0.3">
      <c r="A9" s="135" t="s">
        <v>42</v>
      </c>
      <c r="B9" s="123">
        <v>799</v>
      </c>
      <c r="C9" s="123">
        <v>837</v>
      </c>
      <c r="D9" s="98">
        <f t="shared" si="0"/>
        <v>4.7559449311639552</v>
      </c>
      <c r="E9" s="123">
        <v>10021</v>
      </c>
      <c r="F9" s="123">
        <v>10669</v>
      </c>
      <c r="G9" s="96">
        <f t="shared" si="1"/>
        <v>6.4664205169144795</v>
      </c>
    </row>
    <row r="10" spans="1:11" ht="21" customHeight="1" thickBot="1" x14ac:dyDescent="0.3">
      <c r="A10" s="135" t="s">
        <v>43</v>
      </c>
      <c r="B10" s="125">
        <v>710</v>
      </c>
      <c r="C10" s="125">
        <v>799</v>
      </c>
      <c r="D10" s="98">
        <f>(C10-B10)/B10*100</f>
        <v>12.535211267605634</v>
      </c>
      <c r="E10" s="125">
        <v>16970</v>
      </c>
      <c r="F10" s="125">
        <v>18314</v>
      </c>
      <c r="G10" s="96">
        <f t="shared" si="1"/>
        <v>7.9198585739540359</v>
      </c>
    </row>
    <row r="11" spans="1:11" ht="21" customHeight="1" thickBot="1" x14ac:dyDescent="0.3">
      <c r="A11" s="135" t="s">
        <v>44</v>
      </c>
      <c r="B11" s="125">
        <v>1150</v>
      </c>
      <c r="C11" s="125">
        <v>1160</v>
      </c>
      <c r="D11" s="98">
        <f t="shared" si="0"/>
        <v>0.86956521739130432</v>
      </c>
      <c r="E11" s="125">
        <v>8882</v>
      </c>
      <c r="F11" s="125">
        <v>10029</v>
      </c>
      <c r="G11" s="96">
        <f t="shared" si="1"/>
        <v>12.913758162575997</v>
      </c>
    </row>
    <row r="12" spans="1:11" ht="21" customHeight="1" thickBot="1" x14ac:dyDescent="0.3">
      <c r="A12" s="135" t="s">
        <v>45</v>
      </c>
      <c r="B12" s="123">
        <v>170</v>
      </c>
      <c r="C12" s="123">
        <v>181</v>
      </c>
      <c r="D12" s="98">
        <f t="shared" si="0"/>
        <v>6.4705882352941186</v>
      </c>
      <c r="E12" s="123">
        <v>4084</v>
      </c>
      <c r="F12" s="123">
        <v>4395</v>
      </c>
      <c r="G12" s="96">
        <f t="shared" si="1"/>
        <v>7.6150832517140055</v>
      </c>
    </row>
    <row r="13" spans="1:11" ht="21" customHeight="1" thickBot="1" x14ac:dyDescent="0.3">
      <c r="A13" s="135" t="s">
        <v>46</v>
      </c>
      <c r="B13" s="125">
        <v>415</v>
      </c>
      <c r="C13" s="125">
        <v>437</v>
      </c>
      <c r="D13" s="98">
        <f t="shared" si="0"/>
        <v>5.3012048192771086</v>
      </c>
      <c r="E13" s="126">
        <v>6239</v>
      </c>
      <c r="F13" s="126">
        <v>6327</v>
      </c>
      <c r="G13" s="96">
        <f t="shared" si="1"/>
        <v>1.4104824491104344</v>
      </c>
    </row>
    <row r="14" spans="1:11" ht="21" customHeight="1" thickBot="1" x14ac:dyDescent="0.3">
      <c r="A14" s="135" t="s">
        <v>47</v>
      </c>
      <c r="B14" s="122">
        <v>1807</v>
      </c>
      <c r="C14" s="122">
        <v>2025</v>
      </c>
      <c r="D14" s="98">
        <f t="shared" si="0"/>
        <v>12.064194798007748</v>
      </c>
      <c r="E14" s="122">
        <v>15647</v>
      </c>
      <c r="F14" s="122">
        <v>19033</v>
      </c>
      <c r="G14" s="96">
        <f t="shared" si="1"/>
        <v>21.639930977184125</v>
      </c>
    </row>
    <row r="15" spans="1:11" ht="21" customHeight="1" thickBot="1" x14ac:dyDescent="0.3">
      <c r="A15" s="135" t="s">
        <v>48</v>
      </c>
      <c r="B15" s="123">
        <v>615</v>
      </c>
      <c r="C15" s="123">
        <v>632</v>
      </c>
      <c r="D15" s="98">
        <f t="shared" si="0"/>
        <v>2.7642276422764227</v>
      </c>
      <c r="E15" s="123">
        <v>9118</v>
      </c>
      <c r="F15" s="123">
        <v>9342</v>
      </c>
      <c r="G15" s="96">
        <f t="shared" si="1"/>
        <v>2.4566790962930467</v>
      </c>
    </row>
    <row r="16" spans="1:11" ht="21" customHeight="1" thickBot="1" x14ac:dyDescent="0.3">
      <c r="A16" s="135" t="s">
        <v>49</v>
      </c>
      <c r="B16" s="125">
        <v>528</v>
      </c>
      <c r="C16" s="125">
        <v>597</v>
      </c>
      <c r="D16" s="98">
        <f t="shared" si="0"/>
        <v>13.068181818181818</v>
      </c>
      <c r="E16" s="126">
        <v>15427</v>
      </c>
      <c r="F16" s="126">
        <v>12566</v>
      </c>
      <c r="G16" s="96">
        <f t="shared" si="1"/>
        <v>-18.545407402605822</v>
      </c>
    </row>
    <row r="17" spans="1:7" ht="21" customHeight="1" thickBot="1" x14ac:dyDescent="0.3">
      <c r="A17" s="135" t="s">
        <v>50</v>
      </c>
      <c r="B17" s="122">
        <v>301</v>
      </c>
      <c r="C17" s="122">
        <v>319</v>
      </c>
      <c r="D17" s="98">
        <f t="shared" si="0"/>
        <v>5.9800664451827243</v>
      </c>
      <c r="E17" s="122">
        <v>6012</v>
      </c>
      <c r="F17" s="122">
        <v>7014</v>
      </c>
      <c r="G17" s="96">
        <f t="shared" si="1"/>
        <v>16.666666666666664</v>
      </c>
    </row>
    <row r="18" spans="1:7" ht="21" customHeight="1" thickBot="1" x14ac:dyDescent="0.3">
      <c r="A18" s="135" t="s">
        <v>51</v>
      </c>
      <c r="B18" s="122">
        <v>4213</v>
      </c>
      <c r="C18" s="122">
        <v>4491</v>
      </c>
      <c r="D18" s="98">
        <f t="shared" si="0"/>
        <v>6.5986233088060757</v>
      </c>
      <c r="E18" s="122">
        <v>17158</v>
      </c>
      <c r="F18" s="122">
        <v>24614</v>
      </c>
      <c r="G18" s="96">
        <f t="shared" si="1"/>
        <v>43.454948129152584</v>
      </c>
    </row>
    <row r="19" spans="1:7" ht="21" customHeight="1" thickBot="1" x14ac:dyDescent="0.3">
      <c r="A19" s="89" t="s">
        <v>52</v>
      </c>
      <c r="B19" s="125">
        <v>1377</v>
      </c>
      <c r="C19" s="125">
        <v>1375</v>
      </c>
      <c r="D19" s="98">
        <f t="shared" si="0"/>
        <v>-0.14524328249818447</v>
      </c>
      <c r="E19" s="125">
        <v>3988</v>
      </c>
      <c r="F19" s="125">
        <v>3460</v>
      </c>
      <c r="G19" s="96">
        <f t="shared" si="1"/>
        <v>-13.239719157472418</v>
      </c>
    </row>
    <row r="20" spans="1:7" ht="21" customHeight="1" thickBot="1" x14ac:dyDescent="0.3">
      <c r="A20" s="89" t="s">
        <v>53</v>
      </c>
      <c r="B20" s="126">
        <v>1577</v>
      </c>
      <c r="C20" s="126">
        <v>1597</v>
      </c>
      <c r="D20" s="98">
        <f t="shared" si="0"/>
        <v>1.2682308180088777</v>
      </c>
      <c r="E20" s="126">
        <v>8883</v>
      </c>
      <c r="F20" s="126">
        <v>9861</v>
      </c>
      <c r="G20" s="96">
        <f t="shared" si="1"/>
        <v>11.009793988517393</v>
      </c>
    </row>
    <row r="21" spans="1:7" ht="21" customHeight="1" thickBot="1" x14ac:dyDescent="0.3">
      <c r="A21" s="89" t="s">
        <v>54</v>
      </c>
      <c r="B21" s="125">
        <v>932</v>
      </c>
      <c r="C21" s="125">
        <v>962</v>
      </c>
      <c r="D21" s="98">
        <f t="shared" si="0"/>
        <v>3.2188841201716736</v>
      </c>
      <c r="E21" s="125">
        <v>25161</v>
      </c>
      <c r="F21" s="125">
        <v>31471</v>
      </c>
      <c r="G21" s="96">
        <f t="shared" si="1"/>
        <v>25.078494495449306</v>
      </c>
    </row>
    <row r="22" spans="1:7" ht="21" customHeight="1" thickBot="1" x14ac:dyDescent="0.3">
      <c r="A22" s="30" t="s">
        <v>2</v>
      </c>
      <c r="B22" s="154">
        <f>SUM(B5:B21)</f>
        <v>29212</v>
      </c>
      <c r="C22" s="155">
        <f>SUM(C5:C21)</f>
        <v>33756</v>
      </c>
      <c r="D22" s="99">
        <f t="shared" si="0"/>
        <v>15.555251266602765</v>
      </c>
      <c r="E22" s="155">
        <f>SUM(E5:E21)</f>
        <v>238817</v>
      </c>
      <c r="F22" s="155">
        <f>SUM(F5:F21)</f>
        <v>265059</v>
      </c>
      <c r="G22" s="100">
        <f t="shared" si="1"/>
        <v>10.98832997650921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:K1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9" t="s">
        <v>156</v>
      </c>
      <c r="B1" s="199"/>
      <c r="C1" s="199"/>
      <c r="D1" s="199"/>
      <c r="E1" s="199"/>
      <c r="F1" s="199"/>
      <c r="G1" s="199"/>
      <c r="H1" s="199"/>
      <c r="I1" s="199"/>
    </row>
    <row r="2" spans="1:12" ht="16.5" thickBot="1" x14ac:dyDescent="0.3">
      <c r="A2" s="200" t="s">
        <v>68</v>
      </c>
      <c r="B2" s="202"/>
      <c r="C2" s="204" t="s">
        <v>69</v>
      </c>
      <c r="D2" s="205"/>
      <c r="E2" s="206"/>
      <c r="F2" s="74"/>
      <c r="G2" s="207" t="s">
        <v>70</v>
      </c>
      <c r="H2" s="205"/>
      <c r="I2" s="205"/>
      <c r="J2" s="205"/>
      <c r="K2" s="205"/>
      <c r="L2" s="208"/>
    </row>
    <row r="3" spans="1:12" ht="16.5" thickBot="1" x14ac:dyDescent="0.3">
      <c r="A3" s="201"/>
      <c r="B3" s="203"/>
      <c r="C3" s="200" t="s">
        <v>71</v>
      </c>
      <c r="D3" s="200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10" t="s">
        <v>2</v>
      </c>
    </row>
    <row r="4" spans="1:12" ht="15.75" x14ac:dyDescent="0.25">
      <c r="A4" s="201" t="s">
        <v>78</v>
      </c>
      <c r="B4" s="64" t="s">
        <v>79</v>
      </c>
      <c r="C4" s="201"/>
      <c r="D4" s="201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11"/>
    </row>
    <row r="5" spans="1:12" ht="16.5" thickBot="1" x14ac:dyDescent="0.3">
      <c r="A5" s="213"/>
      <c r="B5" s="85" t="s">
        <v>168</v>
      </c>
      <c r="C5" s="209"/>
      <c r="D5" s="209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12"/>
    </row>
    <row r="6" spans="1:12" ht="25.5" customHeight="1" thickBot="1" x14ac:dyDescent="0.3">
      <c r="A6" s="77" t="s">
        <v>162</v>
      </c>
      <c r="B6" s="79">
        <v>2020</v>
      </c>
      <c r="C6" s="119">
        <v>6860504.54</v>
      </c>
      <c r="D6" s="127">
        <v>6825827.5499999998</v>
      </c>
      <c r="E6" s="101"/>
      <c r="F6" s="68"/>
      <c r="G6" s="119">
        <v>6700603.8499999996</v>
      </c>
      <c r="H6" s="119">
        <v>2660701.5499999998</v>
      </c>
      <c r="I6" s="119">
        <v>852016.71</v>
      </c>
      <c r="J6" s="119">
        <v>68933.759999999995</v>
      </c>
      <c r="K6" s="128">
        <v>1000</v>
      </c>
      <c r="L6" s="107">
        <f>SUM(G6:K6)</f>
        <v>10283255.869999999</v>
      </c>
    </row>
    <row r="7" spans="1:12" ht="26.25" customHeight="1" thickBot="1" x14ac:dyDescent="0.3">
      <c r="A7" s="77" t="s">
        <v>93</v>
      </c>
      <c r="B7" s="75">
        <v>2021</v>
      </c>
      <c r="C7" s="119">
        <v>15215327.68</v>
      </c>
      <c r="D7" s="127">
        <v>15389278.68</v>
      </c>
      <c r="E7" s="101">
        <f>(D7/C7)*100</f>
        <v>101.14326160867802</v>
      </c>
      <c r="F7" s="68"/>
      <c r="G7" s="119">
        <v>14740453.630000001</v>
      </c>
      <c r="H7" s="119">
        <v>5505187.6699999999</v>
      </c>
      <c r="I7" s="119">
        <v>1041406.15</v>
      </c>
      <c r="J7" s="119">
        <v>164397.76999999999</v>
      </c>
      <c r="K7" s="128">
        <v>1000</v>
      </c>
      <c r="L7" s="108">
        <f>SUM(G7:K7)</f>
        <v>21452445.219999999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2020</v>
      </c>
      <c r="C9" s="119">
        <v>10499543.48</v>
      </c>
      <c r="D9" s="129">
        <v>10556895.24</v>
      </c>
      <c r="E9" s="101">
        <f>(D9/C9)*100</f>
        <v>100.54623098717812</v>
      </c>
      <c r="F9" s="68"/>
      <c r="G9" s="119">
        <v>8284426.6200000001</v>
      </c>
      <c r="H9" s="119">
        <v>2998441.36</v>
      </c>
      <c r="I9" s="119">
        <v>2687045.3</v>
      </c>
      <c r="J9" s="119">
        <v>118273.09</v>
      </c>
      <c r="K9" s="128">
        <v>35.14</v>
      </c>
      <c r="L9" s="109">
        <f>SUM(G9:K9)</f>
        <v>14088221.510000002</v>
      </c>
    </row>
    <row r="10" spans="1:12" ht="27" customHeight="1" thickBot="1" x14ac:dyDescent="0.3">
      <c r="A10" s="77" t="s">
        <v>93</v>
      </c>
      <c r="B10" s="75">
        <v>2021</v>
      </c>
      <c r="C10" s="119">
        <v>17482471.670000002</v>
      </c>
      <c r="D10" s="127">
        <v>17428677.77</v>
      </c>
      <c r="E10" s="101">
        <f>(D10/C10)*100</f>
        <v>99.692298085674508</v>
      </c>
      <c r="F10" s="68"/>
      <c r="G10" s="119">
        <v>18527887.550000001</v>
      </c>
      <c r="H10" s="119">
        <v>4905722.92</v>
      </c>
      <c r="I10" s="119">
        <v>4549635.5999999996</v>
      </c>
      <c r="J10" s="119">
        <v>179622.27</v>
      </c>
      <c r="K10" s="128">
        <v>1000.04</v>
      </c>
      <c r="L10" s="107">
        <f>SUM(G10:K10)</f>
        <v>28163868.379999999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66.506969596358118</v>
      </c>
      <c r="D11" s="105">
        <f>((D10-D9)/D9)*100</f>
        <v>65.092836234301771</v>
      </c>
      <c r="E11" s="101"/>
      <c r="F11" s="68"/>
      <c r="G11" s="104">
        <f t="shared" ref="G11:L11" si="0">((G10-G9)/G9)*100</f>
        <v>123.6471924957433</v>
      </c>
      <c r="H11" s="104">
        <f t="shared" si="0"/>
        <v>63.609099895820542</v>
      </c>
      <c r="I11" s="104">
        <f t="shared" si="0"/>
        <v>69.317413442936754</v>
      </c>
      <c r="J11" s="104">
        <f t="shared" si="0"/>
        <v>51.870784808277179</v>
      </c>
      <c r="K11" s="105">
        <f t="shared" si="0"/>
        <v>2745.8736482640861</v>
      </c>
      <c r="L11" s="107">
        <f t="shared" si="0"/>
        <v>99.910743595342538</v>
      </c>
    </row>
    <row r="12" spans="1:12" ht="33" customHeight="1" thickBot="1" x14ac:dyDescent="0.3">
      <c r="A12" s="196" t="s">
        <v>2</v>
      </c>
      <c r="B12" s="75">
        <v>2020</v>
      </c>
      <c r="C12" s="151">
        <f>(C6+C9)</f>
        <v>17360048.02</v>
      </c>
      <c r="D12" s="132">
        <f>(D6+D9)</f>
        <v>17382722.789999999</v>
      </c>
      <c r="E12" s="101">
        <f>(D12/C12)*100</f>
        <v>100.13061467326516</v>
      </c>
      <c r="F12" s="86"/>
      <c r="G12" s="131">
        <f t="shared" ref="G12:K13" si="1">(G6+G9)</f>
        <v>14985030.469999999</v>
      </c>
      <c r="H12" s="151">
        <f t="shared" si="1"/>
        <v>5659142.9100000001</v>
      </c>
      <c r="I12" s="131">
        <f t="shared" si="1"/>
        <v>3539062.01</v>
      </c>
      <c r="J12" s="131">
        <f t="shared" si="1"/>
        <v>187206.84999999998</v>
      </c>
      <c r="K12" s="132">
        <f t="shared" si="1"/>
        <v>1035.1400000000001</v>
      </c>
      <c r="L12" s="107">
        <f t="shared" ref="L12:L13" si="2">(L6+L9)</f>
        <v>24371477.380000003</v>
      </c>
    </row>
    <row r="13" spans="1:12" ht="30.75" customHeight="1" thickBot="1" x14ac:dyDescent="0.3">
      <c r="A13" s="197"/>
      <c r="B13" s="75">
        <v>2021</v>
      </c>
      <c r="C13" s="133">
        <f>(C7+C10)</f>
        <v>32697799.350000001</v>
      </c>
      <c r="D13" s="134">
        <f>(D7+D10)</f>
        <v>32817956.449999999</v>
      </c>
      <c r="E13" s="106">
        <f>(D13/C13)*100</f>
        <v>100.36747763576939</v>
      </c>
      <c r="F13" s="86"/>
      <c r="G13" s="133">
        <f t="shared" si="1"/>
        <v>33268341.18</v>
      </c>
      <c r="H13" s="152">
        <f t="shared" si="1"/>
        <v>10410910.59</v>
      </c>
      <c r="I13" s="133">
        <f t="shared" si="1"/>
        <v>5591041.75</v>
      </c>
      <c r="J13" s="133">
        <f t="shared" si="1"/>
        <v>344020.04</v>
      </c>
      <c r="K13" s="134">
        <f t="shared" si="1"/>
        <v>2000.04</v>
      </c>
      <c r="L13" s="153">
        <f t="shared" si="2"/>
        <v>49616313.599999994</v>
      </c>
    </row>
    <row r="14" spans="1:12" ht="43.5" customHeight="1" thickBot="1" x14ac:dyDescent="0.3">
      <c r="A14" s="198"/>
      <c r="B14" s="76" t="s">
        <v>91</v>
      </c>
      <c r="C14" s="110">
        <f>((C13-C12)/C12)*100</f>
        <v>88.350857741463798</v>
      </c>
      <c r="D14" s="111">
        <f>((D13-D12)/D12)*100</f>
        <v>88.796409207420851</v>
      </c>
      <c r="E14" s="111">
        <f>((E13-E12)/E12)*100</f>
        <v>0.23655398828533852</v>
      </c>
      <c r="F14" s="73"/>
      <c r="G14" s="110">
        <f t="shared" ref="G14:L14" si="3">((G13-G12)/G12)*100</f>
        <v>122.01050072339295</v>
      </c>
      <c r="H14" s="110">
        <f t="shared" si="3"/>
        <v>83.966207525937875</v>
      </c>
      <c r="I14" s="110">
        <f t="shared" si="3"/>
        <v>57.980892513380979</v>
      </c>
      <c r="J14" s="110">
        <f t="shared" si="3"/>
        <v>83.764664594270997</v>
      </c>
      <c r="K14" s="110">
        <f t="shared" si="3"/>
        <v>93.214444422976584</v>
      </c>
      <c r="L14" s="112">
        <f t="shared" si="3"/>
        <v>103.5835285090952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4" t="s">
        <v>114</v>
      </c>
      <c r="B1" s="214"/>
      <c r="C1" s="214"/>
      <c r="D1" s="214"/>
      <c r="E1" s="214"/>
      <c r="F1" s="214"/>
      <c r="G1" s="214"/>
      <c r="H1" s="214"/>
    </row>
    <row r="2" spans="1:8" ht="15.75" thickBot="1" x14ac:dyDescent="0.3">
      <c r="A2" s="215"/>
      <c r="B2" s="216"/>
      <c r="C2" s="216"/>
      <c r="D2" s="216"/>
      <c r="E2" s="217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8">
        <v>230</v>
      </c>
      <c r="C28" s="219"/>
      <c r="D28" s="219"/>
      <c r="E28" s="220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topLeftCell="A10" workbookViewId="0">
      <selection activeCell="D19" sqref="D19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7" t="s">
        <v>159</v>
      </c>
      <c r="B2" s="177"/>
      <c r="C2" s="177"/>
      <c r="D2" s="177"/>
      <c r="E2" s="177"/>
      <c r="F2" s="177"/>
      <c r="G2" s="177"/>
      <c r="H2" s="177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22" t="s">
        <v>94</v>
      </c>
      <c r="B4" s="224" t="s">
        <v>95</v>
      </c>
      <c r="C4" s="225"/>
      <c r="D4" s="224" t="s">
        <v>96</v>
      </c>
      <c r="E4" s="226"/>
    </row>
    <row r="5" spans="1:10" ht="16.5" thickBot="1" x14ac:dyDescent="0.3">
      <c r="A5" s="223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3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1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3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1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6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62</v>
      </c>
      <c r="D18" s="10">
        <v>8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20</v>
      </c>
      <c r="C20" s="10">
        <v>9</v>
      </c>
      <c r="D20" s="10">
        <v>3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62" t="s">
        <v>104</v>
      </c>
      <c r="B23" s="165">
        <v>3</v>
      </c>
      <c r="C23" s="165">
        <v>1</v>
      </c>
      <c r="D23" s="164">
        <v>1</v>
      </c>
      <c r="E23" s="160"/>
      <c r="G23" s="20"/>
      <c r="H23" s="16"/>
      <c r="J23" s="16"/>
    </row>
    <row r="24" spans="1:20" ht="18" customHeight="1" thickBot="1" x14ac:dyDescent="0.3">
      <c r="A24" s="163" t="s">
        <v>103</v>
      </c>
      <c r="B24" s="166">
        <v>1</v>
      </c>
      <c r="C24" s="166">
        <v>1</v>
      </c>
      <c r="D24" s="168">
        <v>2</v>
      </c>
      <c r="E24" s="167"/>
      <c r="G24" s="20"/>
      <c r="H24" s="16"/>
      <c r="J24" s="16"/>
    </row>
    <row r="25" spans="1:20" ht="18" customHeight="1" thickBot="1" x14ac:dyDescent="0.3">
      <c r="A25" s="163" t="s">
        <v>163</v>
      </c>
      <c r="B25" s="166">
        <v>3</v>
      </c>
      <c r="C25" s="166">
        <v>1</v>
      </c>
      <c r="D25" s="168">
        <v>3</v>
      </c>
      <c r="E25" s="167"/>
      <c r="G25" s="20"/>
      <c r="H25" s="16"/>
      <c r="J25" s="16"/>
    </row>
    <row r="26" spans="1:20" ht="18" customHeight="1" thickBot="1" x14ac:dyDescent="0.3">
      <c r="A26" s="11" t="s">
        <v>160</v>
      </c>
      <c r="B26" s="159"/>
      <c r="C26" s="159"/>
      <c r="D26" s="159">
        <v>1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7" t="s">
        <v>150</v>
      </c>
      <c r="B28" s="227"/>
      <c r="C28" s="12"/>
      <c r="D28" s="12"/>
      <c r="E28" s="31">
        <f>SUM(B6:B26)</f>
        <v>85</v>
      </c>
    </row>
    <row r="29" spans="1:20" x14ac:dyDescent="0.25">
      <c r="A29" s="221" t="s">
        <v>110</v>
      </c>
      <c r="B29" s="221"/>
      <c r="C29" s="12"/>
      <c r="D29" s="12"/>
      <c r="E29" s="31">
        <f>SUM(D6:D26)</f>
        <v>50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135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95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230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2021-11-18T07:50:37Z</cp:lastPrinted>
  <dcterms:created xsi:type="dcterms:W3CDTF">2015-02-24T08:27:46Z</dcterms:created>
  <dcterms:modified xsi:type="dcterms:W3CDTF">2021-11-26T11:04:23Z</dcterms:modified>
</cp:coreProperties>
</file>