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fileserver\54-SAKARYAPM\F.AYDIN\2022 FAALİYET RAPORLARI\2021 FALİYET RAPORLARI\ARALIK 2021\"/>
    </mc:Choice>
  </mc:AlternateContent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E21" i="4" l="1"/>
  <c r="C9" i="2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K4" i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K14" i="6" l="1"/>
  <c r="B9" i="2"/>
  <c r="D13" i="6" l="1"/>
  <c r="C13" i="6"/>
  <c r="D12" i="6"/>
  <c r="C12" i="6"/>
  <c r="I8" i="2"/>
  <c r="I9" i="2"/>
  <c r="I7" i="2"/>
  <c r="D8" i="2"/>
  <c r="D7" i="2"/>
  <c r="D6" i="2"/>
  <c r="O9" i="1"/>
  <c r="D9" i="2" l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<sst xmlns="http://schemas.openxmlformats.org/spreadsheetml/2006/main" count="264" uniqueCount="170">
  <si>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</si>
  <si>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</si>
  <si>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</si>
  <si>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</si>
  <si>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</si>
  <si>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</si>
  <si>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</si>
  <si>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</si>
  <si>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</si>
  <si>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</si>
  <si>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</si>
  <si>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</si>
  <si>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</si>
  <si>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</si>
  <si>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</si>
  <si>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</si>
  <si>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</si>
  <si>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</si>
  <si>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</si>
  <si>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</si>
  <si>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</si>
  <si>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</si>
  <si>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</si>
  <si>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</si>
  <si>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</si>
  <si>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</si>
  <si>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</si>
  <si>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</si>
  <si>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</si>
  <si>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</si>
  <si>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</si>
  <si>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</si>
  <si>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</si>
  <si>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</si>
  <si>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</si>
  <si>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</si>
  <si>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</si>
  <si>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</si>
  <si>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</si>
  <si>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</si>
  <si>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</si>
  <si>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</si>
  <si>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</si>
  <si>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</si>
  <si>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</si>
  <si>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</si>
  <si>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</si>
  <si>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</si>
  <si>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</si>
  <si>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</si>
  <si>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</si>
  <si>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</si>
  <si>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</si>
  <si>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</si>
  <si>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</si>
  <si>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</si>
  <si>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</si>
  <si>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</si>
  <si>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</si>
  <si>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</si>
  <si>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</si>
  <si>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</si>
  <si>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</si>
  <si>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</si>
  <si>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</si>
  <si>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</si>
  <si>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</si>
  <si>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</si>
  <si>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</si>
  <si>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</si>
  <si>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</si>
  <si>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</si>
  <si>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</si>
  <si>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</si>
  <si>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</si>
  <si>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</si>
  <si>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</si>
  <si>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</si>
  <si>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</si>
  <si>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</si>
  <si>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</si>
  <si>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</si>
  <si>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</si>
  <si>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</si>
  <si>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</si>
  <si>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</si>
  <si>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</si>
  <si>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</si>
  <si>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</si>
  <si>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</si>
  <si>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</si>
  <si>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</si>
  <si>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</si>
  <si>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</si>
  <si>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</si>
  <si>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</si>
  <si>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</si>
  <si>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</si>
  <si>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</si>
  <si>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</si>
  <si>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</si>
  <si>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</si>
  <si>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</si>
  <si>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</si>
  <si>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</si>
  <si>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</si>
  <si>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</si>
  <si>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</si>
  <si>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</si>
  <si>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</si>
  <si>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</si>
  <si>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</si>
  <si>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</si>
  <si>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</si>
  <si>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</si>
  <si>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</si>
  <si>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</si>
  <si>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</si>
  <si>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</si>
  <si>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</si>
  <si>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</si>
  <si>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</si>
  <si>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</si>
  <si>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</si>
  <si>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</si>
  <si>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</si>
  <si>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</si>
  <si>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</si>
  <si>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</si>
  <si>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</si>
  <si>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</si>
  <si>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</si>
  <si>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</si>
  <si>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</si>
  <si>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</si>
  <si>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</si>
  <si>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</si>
  <si>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</si>
  <si>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</si>
  <si>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</si>
  <si>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</si>
  <si>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</si>
  <si>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</si>
  <si>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</si>
  <si>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</si>
  <si>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</si>
  <si>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</si>
  <si>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</si>
  <si>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</si>
  <si>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</si>
  <si>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</si>
  <si>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</si>
  <si>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</si>
  <si>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</si>
  <si>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</si>
  <si>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</si>
  <si>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</si>
  <si>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</si>
  <si>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</si>
  <si>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</si>
  <si>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Tahs./Tah.</t>
  </si>
  <si>
    <t>Sakarya Uy.Bil.</t>
  </si>
  <si>
    <t>SAU ÜNİ DSS</t>
  </si>
  <si>
    <t>MUHS.DEN.KOOR.</t>
  </si>
  <si>
    <t>ARALIK
 2020</t>
  </si>
  <si>
    <t>ARALIK 2021</t>
  </si>
  <si>
    <t xml:space="preserve">MERKEZ VE BAĞLI İLÇELERDE HAZİNE İLE İLGİLİ DAVALARIN MAHKEMELERE GÖRE DAĞILIMI (ARALIK 2021 )
</t>
  </si>
  <si>
    <t>ARALIK 2020</t>
  </si>
  <si>
    <t>GELİRLERİN GİDERLERİ KARŞILAMA VE İL TOPLAM GELİRİ İÇİNDEKİ ORANI (ARALIK 2020- ARALIK 2021)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</si>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</sst>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8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4" fillId="0" borderId="38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8" fillId="0" borderId="18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O9" sqref="O9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71" t="s">
        <v>157</v>
      </c>
      <c r="B1" s="171"/>
      <c r="C1" s="171"/>
      <c r="D1" s="171"/>
      <c r="E1" s="171"/>
      <c r="F1" s="171"/>
      <c r="G1" s="171"/>
      <c r="H1" s="171"/>
      <c r="I1" s="172"/>
      <c r="J1" s="172"/>
      <c r="K1" s="172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3192</v>
      </c>
      <c r="G3" s="54">
        <v>3976</v>
      </c>
      <c r="H3" s="144">
        <f>SUM(F3:G3)</f>
        <v>7168</v>
      </c>
      <c r="I3" s="55">
        <v>12</v>
      </c>
      <c r="J3" s="55">
        <v>1</v>
      </c>
      <c r="K3" s="144">
        <f>SUM(I3:J3)</f>
        <v>13</v>
      </c>
    </row>
    <row r="4" spans="1:15" ht="42" customHeight="1" thickBot="1" x14ac:dyDescent="0.3">
      <c r="D4" s="87" t="s">
        <v>165</v>
      </c>
      <c r="E4" s="1" t="s">
        <v>5</v>
      </c>
      <c r="F4" s="56">
        <v>3134</v>
      </c>
      <c r="G4" s="55">
        <v>4276</v>
      </c>
      <c r="H4" s="144">
        <f>SUM(F4:G4)</f>
        <v>7410</v>
      </c>
      <c r="I4" s="55">
        <v>165</v>
      </c>
      <c r="J4" s="55">
        <v>115</v>
      </c>
      <c r="K4" s="144">
        <f>SUM(I4:J4)</f>
        <v>280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9" t="s">
        <v>166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1046</v>
      </c>
      <c r="C9" s="115">
        <v>415</v>
      </c>
      <c r="D9" s="115">
        <v>31</v>
      </c>
      <c r="E9" s="115">
        <v>325</v>
      </c>
      <c r="F9" s="115">
        <v>742</v>
      </c>
      <c r="G9" s="115">
        <v>554</v>
      </c>
      <c r="H9" s="115">
        <v>28</v>
      </c>
      <c r="I9" s="115">
        <v>55</v>
      </c>
      <c r="J9" s="115">
        <v>158</v>
      </c>
      <c r="K9" s="115">
        <v>22</v>
      </c>
      <c r="L9" s="115">
        <v>222</v>
      </c>
      <c r="M9" s="116">
        <v>838</v>
      </c>
      <c r="N9" s="115">
        <v>8</v>
      </c>
      <c r="O9" s="139">
        <f t="shared" ref="O9:O19" si="0">SUM(B9:N9)</f>
        <v>4444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39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39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39">
        <f t="shared" si="0"/>
        <v>326</v>
      </c>
    </row>
    <row r="13" spans="1:15" ht="22.5" customHeight="1" x14ac:dyDescent="0.25">
      <c r="A13" s="61" t="s">
        <v>20</v>
      </c>
      <c r="B13" s="115">
        <v>125</v>
      </c>
      <c r="C13" s="115">
        <v>7</v>
      </c>
      <c r="D13" s="115"/>
      <c r="E13" s="115"/>
      <c r="F13" s="115"/>
      <c r="G13" s="115">
        <v>28</v>
      </c>
      <c r="H13" s="115"/>
      <c r="I13" s="115"/>
      <c r="J13" s="115"/>
      <c r="K13" s="115"/>
      <c r="L13" s="115"/>
      <c r="M13" s="116">
        <v>32</v>
      </c>
      <c r="N13" s="118"/>
      <c r="O13" s="139">
        <f t="shared" si="0"/>
        <v>192</v>
      </c>
    </row>
    <row r="14" spans="1:15" ht="22.5" customHeight="1" x14ac:dyDescent="0.25">
      <c r="A14" s="61" t="s">
        <v>21</v>
      </c>
      <c r="B14" s="147">
        <v>730</v>
      </c>
      <c r="C14" s="147">
        <v>168</v>
      </c>
      <c r="D14" s="147"/>
      <c r="E14" s="147"/>
      <c r="F14" s="147"/>
      <c r="G14" s="147">
        <v>101</v>
      </c>
      <c r="H14" s="147"/>
      <c r="I14" s="147">
        <v>3</v>
      </c>
      <c r="J14" s="147"/>
      <c r="K14" s="147"/>
      <c r="L14" s="147"/>
      <c r="M14" s="148">
        <v>73</v>
      </c>
      <c r="N14" s="155"/>
      <c r="O14" s="139">
        <f t="shared" si="0"/>
        <v>1075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68"/>
      <c r="O15" s="139">
        <f t="shared" si="0"/>
        <v>130</v>
      </c>
    </row>
    <row r="16" spans="1:15" ht="21" customHeight="1" x14ac:dyDescent="0.25">
      <c r="A16" s="61" t="s">
        <v>23</v>
      </c>
      <c r="B16" s="115">
        <v>459</v>
      </c>
      <c r="C16" s="115">
        <v>13</v>
      </c>
      <c r="D16" s="115"/>
      <c r="E16" s="115"/>
      <c r="F16" s="115"/>
      <c r="G16" s="115">
        <v>34</v>
      </c>
      <c r="H16" s="115"/>
      <c r="I16" s="115"/>
      <c r="J16" s="115"/>
      <c r="K16" s="115"/>
      <c r="L16" s="115"/>
      <c r="M16" s="116">
        <v>59</v>
      </c>
      <c r="N16" s="118"/>
      <c r="O16" s="139">
        <f t="shared" si="0"/>
        <v>565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39">
        <f t="shared" si="0"/>
        <v>137</v>
      </c>
    </row>
    <row r="18" spans="1:15" ht="21.75" customHeight="1" x14ac:dyDescent="0.25">
      <c r="A18" s="61" t="s">
        <v>25</v>
      </c>
      <c r="B18" s="115">
        <v>206</v>
      </c>
      <c r="C18" s="115">
        <v>42</v>
      </c>
      <c r="D18" s="115"/>
      <c r="E18" s="115">
        <v>5</v>
      </c>
      <c r="F18" s="115"/>
      <c r="G18" s="115">
        <v>115</v>
      </c>
      <c r="H18" s="115">
        <v>4</v>
      </c>
      <c r="I18" s="115">
        <v>18</v>
      </c>
      <c r="J18" s="115"/>
      <c r="K18" s="115"/>
      <c r="L18" s="115"/>
      <c r="M18" s="116">
        <v>50</v>
      </c>
      <c r="N18" s="118"/>
      <c r="O18" s="139">
        <f t="shared" si="0"/>
        <v>440</v>
      </c>
    </row>
    <row r="19" spans="1:15" ht="30.75" customHeight="1" x14ac:dyDescent="0.25">
      <c r="A19" s="137" t="s">
        <v>2</v>
      </c>
      <c r="B19" s="138">
        <f>SUM(B9:B18)</f>
        <v>2982</v>
      </c>
      <c r="C19" s="138">
        <f t="shared" ref="C19:N19" si="1">SUM(C9:C18)</f>
        <v>716</v>
      </c>
      <c r="D19" s="138">
        <f t="shared" si="1"/>
        <v>31</v>
      </c>
      <c r="E19" s="138">
        <f t="shared" si="1"/>
        <v>330</v>
      </c>
      <c r="F19" s="138">
        <f t="shared" si="1"/>
        <v>742</v>
      </c>
      <c r="G19" s="138">
        <f t="shared" si="1"/>
        <v>928</v>
      </c>
      <c r="H19" s="138">
        <f t="shared" si="1"/>
        <v>33</v>
      </c>
      <c r="I19" s="138">
        <f t="shared" si="1"/>
        <v>77</v>
      </c>
      <c r="J19" s="138">
        <f t="shared" si="1"/>
        <v>158</v>
      </c>
      <c r="K19" s="138">
        <f t="shared" si="1"/>
        <v>22</v>
      </c>
      <c r="L19" s="138">
        <f t="shared" si="1"/>
        <v>222</v>
      </c>
      <c r="M19" s="138">
        <f t="shared" si="1"/>
        <v>1161</v>
      </c>
      <c r="N19" s="138">
        <f t="shared" si="1"/>
        <v>8</v>
      </c>
      <c r="O19" s="139">
        <f t="shared" si="0"/>
        <v>7410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3" t="s">
        <v>27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2" ht="15.75" x14ac:dyDescent="0.25">
      <c r="A3" s="174" t="s">
        <v>28</v>
      </c>
      <c r="B3" s="174"/>
      <c r="C3" s="174"/>
      <c r="D3" s="174"/>
      <c r="E3" s="3"/>
    </row>
    <row r="4" spans="1:12" ht="16.5" thickBot="1" x14ac:dyDescent="0.3">
      <c r="A4" s="62"/>
      <c r="B4" s="62"/>
      <c r="C4" s="62"/>
      <c r="D4" s="62"/>
      <c r="E4" s="3"/>
      <c r="F4" s="175" t="s">
        <v>155</v>
      </c>
      <c r="G4" s="176"/>
      <c r="H4" s="176"/>
      <c r="I4" s="176"/>
      <c r="J4" s="176"/>
      <c r="K4" s="176"/>
      <c r="L4" s="176"/>
    </row>
    <row r="5" spans="1:12" ht="26.25" thickBot="1" x14ac:dyDescent="0.3">
      <c r="A5" s="45" t="s">
        <v>29</v>
      </c>
      <c r="B5" s="28" t="s">
        <v>167</v>
      </c>
      <c r="C5" s="28" t="s">
        <v>165</v>
      </c>
      <c r="D5" s="29" t="s">
        <v>30</v>
      </c>
    </row>
    <row r="6" spans="1:12" ht="39" customHeight="1" thickBot="1" x14ac:dyDescent="0.3">
      <c r="A6" s="46" t="s">
        <v>31</v>
      </c>
      <c r="B6" s="145">
        <v>3596896432.3599992</v>
      </c>
      <c r="C6" s="145">
        <v>4250721274.6500001</v>
      </c>
      <c r="D6" s="91">
        <f>(C6-B6)/B6*100</f>
        <v>18.177472011920365</v>
      </c>
      <c r="F6" s="48" t="s">
        <v>29</v>
      </c>
      <c r="G6" s="28" t="s">
        <v>167</v>
      </c>
      <c r="H6" s="28" t="s">
        <v>165</v>
      </c>
      <c r="I6" s="29" t="s">
        <v>30</v>
      </c>
    </row>
    <row r="7" spans="1:12" ht="39" customHeight="1" thickBot="1" x14ac:dyDescent="0.3">
      <c r="A7" s="46" t="s">
        <v>32</v>
      </c>
      <c r="B7" s="140">
        <v>172146338.57999998</v>
      </c>
      <c r="C7" s="140">
        <v>320232030.73000002</v>
      </c>
      <c r="D7" s="141">
        <f>(C7-B7)/B7*100</f>
        <v>86.023143664587167</v>
      </c>
      <c r="F7" s="49" t="s">
        <v>35</v>
      </c>
      <c r="G7" s="65">
        <v>25995747.32</v>
      </c>
      <c r="H7" s="65">
        <v>28281279.530000001</v>
      </c>
      <c r="I7" s="130">
        <f>(H7-G7)/G7*100</f>
        <v>8.7919465513561583</v>
      </c>
    </row>
    <row r="8" spans="1:12" ht="39" thickBot="1" x14ac:dyDescent="0.3">
      <c r="A8" s="46" t="s">
        <v>33</v>
      </c>
      <c r="B8" s="140">
        <v>134196740.95999999</v>
      </c>
      <c r="C8" s="140">
        <v>161533183.03999999</v>
      </c>
      <c r="D8" s="91">
        <f t="shared" ref="D8:D9" si="0">(C8-B8)/B8*100</f>
        <v>20.370421728906344</v>
      </c>
      <c r="F8" s="49" t="s">
        <v>36</v>
      </c>
      <c r="G8" s="65">
        <v>15968368.939999999</v>
      </c>
      <c r="H8" s="65">
        <v>13709744.470000001</v>
      </c>
      <c r="I8" s="130">
        <f t="shared" ref="I8:I9" si="1">(H8-G8)/G8*100</f>
        <v>-14.144365517145916</v>
      </c>
    </row>
    <row r="9" spans="1:12" ht="51.75" customHeight="1" thickBot="1" x14ac:dyDescent="0.3">
      <c r="A9" s="47" t="s">
        <v>34</v>
      </c>
      <c r="B9" s="113">
        <f>SUM(B6:B8)</f>
        <v>3903239511.8999991</v>
      </c>
      <c r="C9" s="113">
        <f>SUM(C6:C8)</f>
        <v>4732486488.4200001</v>
      </c>
      <c r="D9" s="114">
        <f t="shared" si="0"/>
        <v>21.245095874640405</v>
      </c>
      <c r="F9" s="136" t="s">
        <v>37</v>
      </c>
      <c r="G9" s="65">
        <v>23360588.989999998</v>
      </c>
      <c r="H9" s="65">
        <v>16420313.48</v>
      </c>
      <c r="I9" s="130">
        <f t="shared" si="1"/>
        <v>-29.709334439174167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5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7" t="s">
        <v>158</v>
      </c>
      <c r="B2" s="177"/>
      <c r="C2" s="177"/>
      <c r="D2" s="177"/>
      <c r="E2" s="177"/>
      <c r="F2" s="177"/>
      <c r="G2" s="177"/>
      <c r="H2" s="177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8" t="s">
        <v>38</v>
      </c>
      <c r="B4" s="180" t="s">
        <v>167</v>
      </c>
      <c r="C4" s="180" t="s">
        <v>165</v>
      </c>
      <c r="D4" s="182" t="s">
        <v>30</v>
      </c>
      <c r="E4" s="4"/>
    </row>
    <row r="5" spans="1:8" ht="18" customHeight="1" thickBot="1" x14ac:dyDescent="0.3">
      <c r="A5" s="179"/>
      <c r="B5" s="181"/>
      <c r="C5" s="181"/>
      <c r="D5" s="183"/>
      <c r="E5" s="4"/>
    </row>
    <row r="6" spans="1:8" ht="23.25" customHeight="1" thickBot="1" x14ac:dyDescent="0.3">
      <c r="A6" s="50" t="s">
        <v>55</v>
      </c>
      <c r="B6" s="120">
        <v>2105668703.26</v>
      </c>
      <c r="C6" s="120">
        <v>2548777436.27</v>
      </c>
      <c r="D6" s="97">
        <f>(C6-B6)/B6*100</f>
        <v>21.043611101973365</v>
      </c>
      <c r="E6" s="4"/>
    </row>
    <row r="7" spans="1:8" ht="23.25" customHeight="1" thickBot="1" x14ac:dyDescent="0.3">
      <c r="A7" s="50" t="s">
        <v>39</v>
      </c>
      <c r="B7" s="120">
        <v>175542462.56</v>
      </c>
      <c r="C7" s="120">
        <v>213760006.22999999</v>
      </c>
      <c r="D7" s="97">
        <f t="shared" ref="D7:D23" si="0">(C7-B7)/B7*100</f>
        <v>21.771110597777628</v>
      </c>
      <c r="E7" s="4"/>
    </row>
    <row r="8" spans="1:8" ht="23.25" customHeight="1" thickBot="1" x14ac:dyDescent="0.3">
      <c r="A8" s="50" t="s">
        <v>40</v>
      </c>
      <c r="B8" s="120">
        <v>26437158.199999999</v>
      </c>
      <c r="C8" s="149">
        <v>31335124.379999999</v>
      </c>
      <c r="D8" s="97">
        <f t="shared" si="0"/>
        <v>18.526825549653818</v>
      </c>
      <c r="E8" s="4"/>
    </row>
    <row r="9" spans="1:8" ht="23.25" customHeight="1" thickBot="1" x14ac:dyDescent="0.3">
      <c r="A9" s="51" t="s">
        <v>41</v>
      </c>
      <c r="B9" s="121">
        <v>173295372.19</v>
      </c>
      <c r="C9" s="121">
        <v>208002465.36000001</v>
      </c>
      <c r="D9" s="97">
        <f t="shared" si="0"/>
        <v>20.02770918310927</v>
      </c>
      <c r="E9" s="4"/>
    </row>
    <row r="10" spans="1:8" ht="23.25" customHeight="1" thickBot="1" x14ac:dyDescent="0.3">
      <c r="A10" s="50" t="s">
        <v>42</v>
      </c>
      <c r="B10" s="120">
        <v>89191004.460000008</v>
      </c>
      <c r="C10" s="120">
        <v>106761646.34999999</v>
      </c>
      <c r="D10" s="97">
        <f t="shared" si="0"/>
        <v>19.700015709409339</v>
      </c>
      <c r="E10" s="4"/>
    </row>
    <row r="11" spans="1:8" ht="23.25" customHeight="1" thickBot="1" x14ac:dyDescent="0.3">
      <c r="A11" s="50" t="s">
        <v>43</v>
      </c>
      <c r="B11" s="120">
        <v>62018801.430000007</v>
      </c>
      <c r="C11" s="120">
        <v>79720256.230000004</v>
      </c>
      <c r="D11" s="97">
        <f t="shared" si="0"/>
        <v>28.542078195399263</v>
      </c>
      <c r="E11" s="4"/>
    </row>
    <row r="12" spans="1:8" ht="23.25" customHeight="1" thickBot="1" x14ac:dyDescent="0.3">
      <c r="A12" s="50" t="s">
        <v>44</v>
      </c>
      <c r="B12" s="120">
        <v>116510299.02</v>
      </c>
      <c r="C12" s="120">
        <v>143179807.68000001</v>
      </c>
      <c r="D12" s="97">
        <f t="shared" si="0"/>
        <v>22.890258530211103</v>
      </c>
      <c r="E12" s="4"/>
    </row>
    <row r="13" spans="1:8" ht="23.25" customHeight="1" thickBot="1" x14ac:dyDescent="0.3">
      <c r="A13" s="50" t="s">
        <v>45</v>
      </c>
      <c r="B13" s="120">
        <v>16970461.169999998</v>
      </c>
      <c r="C13" s="120">
        <v>20660693.98</v>
      </c>
      <c r="D13" s="97">
        <f t="shared" si="0"/>
        <v>21.745035523981596</v>
      </c>
      <c r="E13" s="4"/>
    </row>
    <row r="14" spans="1:8" ht="23.25" customHeight="1" thickBot="1" x14ac:dyDescent="0.3">
      <c r="A14" s="50" t="s">
        <v>46</v>
      </c>
      <c r="B14" s="120">
        <v>47056760.919999994</v>
      </c>
      <c r="C14" s="120">
        <v>58612373.43</v>
      </c>
      <c r="D14" s="97">
        <f t="shared" si="0"/>
        <v>24.556752917280917</v>
      </c>
      <c r="E14" s="4"/>
    </row>
    <row r="15" spans="1:8" ht="23.25" customHeight="1" thickBot="1" x14ac:dyDescent="0.3">
      <c r="A15" s="50" t="s">
        <v>47</v>
      </c>
      <c r="B15" s="120">
        <v>132626507.04000001</v>
      </c>
      <c r="C15" s="120">
        <v>162700122.77000001</v>
      </c>
      <c r="D15" s="97">
        <f t="shared" si="0"/>
        <v>22.67541866342739</v>
      </c>
      <c r="E15" s="4"/>
    </row>
    <row r="16" spans="1:8" ht="23.25" customHeight="1" thickBot="1" x14ac:dyDescent="0.3">
      <c r="A16" s="50" t="s">
        <v>48</v>
      </c>
      <c r="B16" s="120">
        <v>58622595.349999994</v>
      </c>
      <c r="C16" s="120">
        <v>70810642.519999996</v>
      </c>
      <c r="D16" s="97">
        <f t="shared" si="0"/>
        <v>20.790698701128051</v>
      </c>
      <c r="E16" s="4"/>
    </row>
    <row r="17" spans="1:5" ht="23.25" customHeight="1" thickBot="1" x14ac:dyDescent="0.3">
      <c r="A17" s="50" t="s">
        <v>49</v>
      </c>
      <c r="B17" s="120">
        <v>56849166.160000004</v>
      </c>
      <c r="C17" s="120">
        <v>65312375.909999996</v>
      </c>
      <c r="D17" s="97">
        <f t="shared" si="0"/>
        <v>14.88713084406653</v>
      </c>
      <c r="E17" s="4"/>
    </row>
    <row r="18" spans="1:5" ht="23.25" customHeight="1" thickBot="1" x14ac:dyDescent="0.3">
      <c r="A18" s="50" t="s">
        <v>50</v>
      </c>
      <c r="B18" s="120">
        <v>28354793.280000001</v>
      </c>
      <c r="C18" s="120">
        <v>33035536.190000001</v>
      </c>
      <c r="D18" s="97">
        <f t="shared" si="0"/>
        <v>16.507765949052267</v>
      </c>
      <c r="E18" s="4"/>
    </row>
    <row r="19" spans="1:5" ht="23.25" customHeight="1" thickBot="1" x14ac:dyDescent="0.3">
      <c r="A19" s="51" t="s">
        <v>51</v>
      </c>
      <c r="B19" s="120">
        <v>422057724.98000002</v>
      </c>
      <c r="C19" s="120">
        <v>506603981.75999999</v>
      </c>
      <c r="D19" s="97">
        <f>(C19-B19)/B19*100</f>
        <v>20.031917857683176</v>
      </c>
      <c r="E19" s="4"/>
    </row>
    <row r="20" spans="1:5" ht="23.25" customHeight="1" thickBot="1" x14ac:dyDescent="0.3">
      <c r="A20" s="50" t="s">
        <v>52</v>
      </c>
      <c r="B20" s="120">
        <v>132382760.66000001</v>
      </c>
      <c r="C20" s="120">
        <v>163672815.38999999</v>
      </c>
      <c r="D20" s="97">
        <f t="shared" si="0"/>
        <v>23.636049417614533</v>
      </c>
      <c r="E20" s="4"/>
    </row>
    <row r="21" spans="1:5" ht="23.25" customHeight="1" thickBot="1" x14ac:dyDescent="0.3">
      <c r="A21" s="50" t="s">
        <v>53</v>
      </c>
      <c r="B21" s="120">
        <v>161076799.30000001</v>
      </c>
      <c r="C21" s="120">
        <v>194758557.83000001</v>
      </c>
      <c r="D21" s="97">
        <f t="shared" si="0"/>
        <v>20.910372366704955</v>
      </c>
      <c r="E21" s="4"/>
    </row>
    <row r="22" spans="1:5" ht="23.25" customHeight="1" thickBot="1" x14ac:dyDescent="0.3">
      <c r="A22" s="50" t="s">
        <v>54</v>
      </c>
      <c r="B22" s="120">
        <v>98578141.920000002</v>
      </c>
      <c r="C22" s="120">
        <v>124782646.14</v>
      </c>
      <c r="D22" s="97">
        <f t="shared" si="0"/>
        <v>26.582469206272901</v>
      </c>
      <c r="E22" s="4"/>
    </row>
    <row r="23" spans="1:5" ht="26.25" customHeight="1" thickBot="1" x14ac:dyDescent="0.3">
      <c r="A23" s="88" t="s">
        <v>2</v>
      </c>
      <c r="B23" s="95">
        <f>SUM(B6:B22)</f>
        <v>3903239511.9000001</v>
      </c>
      <c r="C23" s="95">
        <f>SUM(C6:C22)</f>
        <v>4732486488.4200001</v>
      </c>
      <c r="D23" s="96">
        <f t="shared" si="0"/>
        <v>21.245095874640374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21" sqref="E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6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4" t="s">
        <v>56</v>
      </c>
      <c r="B2" s="186" t="s">
        <v>167</v>
      </c>
      <c r="C2" s="187"/>
      <c r="D2" s="187"/>
      <c r="E2" s="186" t="s">
        <v>165</v>
      </c>
      <c r="F2" s="187"/>
      <c r="G2" s="187"/>
    </row>
    <row r="3" spans="1:9" ht="42.75" thickBot="1" x14ac:dyDescent="0.3">
      <c r="A3" s="185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7">
        <v>206108273.41999999</v>
      </c>
      <c r="C4" s="160">
        <v>2105668703.26</v>
      </c>
      <c r="D4" s="92">
        <f>(B4/C4)*100</f>
        <v>9.7882574357923833</v>
      </c>
      <c r="E4" s="156">
        <v>256901696.02000001</v>
      </c>
      <c r="F4" s="120">
        <v>2548777436.27</v>
      </c>
      <c r="G4" s="92">
        <f>(E4/F4)*100</f>
        <v>10.079408753553702</v>
      </c>
    </row>
    <row r="5" spans="1:9" ht="20.25" customHeight="1" thickBot="1" x14ac:dyDescent="0.3">
      <c r="A5" s="5" t="s">
        <v>39</v>
      </c>
      <c r="B5" s="157">
        <v>20230172.289999999</v>
      </c>
      <c r="C5" s="160">
        <v>175542462.56</v>
      </c>
      <c r="D5" s="92">
        <f t="shared" ref="D5:D20" si="0">(B5/C5)*100</f>
        <v>11.52437535339085</v>
      </c>
      <c r="E5" s="156">
        <v>22622094.210000001</v>
      </c>
      <c r="F5" s="120">
        <v>213760006.22999999</v>
      </c>
      <c r="G5" s="92">
        <f t="shared" ref="G5:G21" si="1">(E5/F5)*100</f>
        <v>10.582940470940686</v>
      </c>
    </row>
    <row r="6" spans="1:9" ht="20.25" customHeight="1" thickBot="1" x14ac:dyDescent="0.3">
      <c r="A6" s="5" t="s">
        <v>60</v>
      </c>
      <c r="B6" s="157">
        <v>9856961.0300000012</v>
      </c>
      <c r="C6" s="160">
        <v>26437158.199999999</v>
      </c>
      <c r="D6" s="92">
        <f t="shared" si="0"/>
        <v>37.284495388766864</v>
      </c>
      <c r="E6" s="156">
        <v>16330702.359999999</v>
      </c>
      <c r="F6" s="149">
        <v>31335124.379999999</v>
      </c>
      <c r="G6" s="92">
        <f t="shared" si="1"/>
        <v>52.116283828837318</v>
      </c>
    </row>
    <row r="7" spans="1:9" ht="20.25" customHeight="1" thickBot="1" x14ac:dyDescent="0.3">
      <c r="A7" s="52" t="s">
        <v>41</v>
      </c>
      <c r="B7" s="157">
        <v>19050893.32</v>
      </c>
      <c r="C7" s="160">
        <v>173295372.19</v>
      </c>
      <c r="D7" s="92">
        <f t="shared" si="0"/>
        <v>10.993307599185464</v>
      </c>
      <c r="E7" s="156">
        <v>23974052.260000002</v>
      </c>
      <c r="F7" s="121">
        <v>208002465.36000001</v>
      </c>
      <c r="G7" s="92">
        <f t="shared" si="1"/>
        <v>11.525850051107298</v>
      </c>
    </row>
    <row r="8" spans="1:9" ht="20.25" customHeight="1" thickBot="1" x14ac:dyDescent="0.3">
      <c r="A8" s="142" t="s">
        <v>42</v>
      </c>
      <c r="B8" s="157">
        <v>9923482.9199999999</v>
      </c>
      <c r="C8" s="160">
        <v>89191004.460000008</v>
      </c>
      <c r="D8" s="92">
        <f t="shared" si="0"/>
        <v>11.126102884568859</v>
      </c>
      <c r="E8" s="156">
        <v>13539273.09</v>
      </c>
      <c r="F8" s="120">
        <v>106761646.34999999</v>
      </c>
      <c r="G8" s="92">
        <f t="shared" si="1"/>
        <v>12.681776230401864</v>
      </c>
    </row>
    <row r="9" spans="1:9" ht="20.25" customHeight="1" thickBot="1" x14ac:dyDescent="0.3">
      <c r="A9" s="142" t="s">
        <v>43</v>
      </c>
      <c r="B9" s="157">
        <v>42892142.899999999</v>
      </c>
      <c r="C9" s="160">
        <v>62018801.430000007</v>
      </c>
      <c r="D9" s="92">
        <f t="shared" si="0"/>
        <v>69.159902982665542</v>
      </c>
      <c r="E9" s="156">
        <v>57655890.770000003</v>
      </c>
      <c r="F9" s="120">
        <v>79720256.230000004</v>
      </c>
      <c r="G9" s="92">
        <f t="shared" si="1"/>
        <v>72.322761486939584</v>
      </c>
    </row>
    <row r="10" spans="1:9" ht="20.25" customHeight="1" thickBot="1" x14ac:dyDescent="0.3">
      <c r="A10" s="142" t="s">
        <v>44</v>
      </c>
      <c r="B10" s="157">
        <v>12412300.960000001</v>
      </c>
      <c r="C10" s="160">
        <v>116510299.02</v>
      </c>
      <c r="D10" s="92">
        <f t="shared" si="0"/>
        <v>10.653393789564751</v>
      </c>
      <c r="E10" s="156">
        <v>16010179.92</v>
      </c>
      <c r="F10" s="120">
        <v>143179807.68000001</v>
      </c>
      <c r="G10" s="92">
        <f t="shared" si="1"/>
        <v>11.181869971345389</v>
      </c>
    </row>
    <row r="11" spans="1:9" ht="20.25" customHeight="1" thickBot="1" x14ac:dyDescent="0.3">
      <c r="A11" s="142" t="s">
        <v>45</v>
      </c>
      <c r="B11" s="157">
        <v>8344740.6999999993</v>
      </c>
      <c r="C11" s="160">
        <v>16970461.169999998</v>
      </c>
      <c r="D11" s="92">
        <f t="shared" si="0"/>
        <v>49.172150458419154</v>
      </c>
      <c r="E11" s="156">
        <v>9995013.0500000007</v>
      </c>
      <c r="F11" s="120">
        <v>20660693.98</v>
      </c>
      <c r="G11" s="92">
        <f t="shared" si="1"/>
        <v>48.376947355569904</v>
      </c>
    </row>
    <row r="12" spans="1:9" ht="20.25" customHeight="1" thickBot="1" x14ac:dyDescent="0.3">
      <c r="A12" s="142" t="s">
        <v>46</v>
      </c>
      <c r="B12" s="157">
        <v>37009393.390000001</v>
      </c>
      <c r="C12" s="160">
        <v>47056760.919999994</v>
      </c>
      <c r="D12" s="92">
        <f t="shared" si="0"/>
        <v>78.648408148870956</v>
      </c>
      <c r="E12" s="156">
        <v>49979804.579999998</v>
      </c>
      <c r="F12" s="120">
        <v>58612373.43</v>
      </c>
      <c r="G12" s="92">
        <f t="shared" si="1"/>
        <v>85.271763716735066</v>
      </c>
    </row>
    <row r="13" spans="1:9" ht="20.25" customHeight="1" thickBot="1" x14ac:dyDescent="0.3">
      <c r="A13" s="142" t="s">
        <v>47</v>
      </c>
      <c r="B13" s="157">
        <v>18991231.890000001</v>
      </c>
      <c r="C13" s="160">
        <v>132626507.04000001</v>
      </c>
      <c r="D13" s="92">
        <f t="shared" si="0"/>
        <v>14.319333528306121</v>
      </c>
      <c r="E13" s="156">
        <v>24869387.73</v>
      </c>
      <c r="F13" s="120">
        <v>162700122.77000001</v>
      </c>
      <c r="G13" s="92">
        <f>(E13/F13)*100</f>
        <v>15.285414237306046</v>
      </c>
    </row>
    <row r="14" spans="1:9" ht="20.25" customHeight="1" thickBot="1" x14ac:dyDescent="0.3">
      <c r="A14" s="142" t="s">
        <v>48</v>
      </c>
      <c r="B14" s="157">
        <v>34798939.390000001</v>
      </c>
      <c r="C14" s="160">
        <v>58622595.349999994</v>
      </c>
      <c r="D14" s="92">
        <f t="shared" si="0"/>
        <v>59.36096684603713</v>
      </c>
      <c r="E14" s="156">
        <v>46426521.170000002</v>
      </c>
      <c r="F14" s="120">
        <v>70810642.519999996</v>
      </c>
      <c r="G14" s="92">
        <f t="shared" si="1"/>
        <v>65.56432693982002</v>
      </c>
    </row>
    <row r="15" spans="1:9" ht="20.25" customHeight="1" thickBot="1" x14ac:dyDescent="0.3">
      <c r="A15" s="142" t="s">
        <v>149</v>
      </c>
      <c r="B15" s="157">
        <v>5806317.3300000001</v>
      </c>
      <c r="C15" s="160">
        <v>56849166.160000004</v>
      </c>
      <c r="D15" s="92">
        <f t="shared" si="0"/>
        <v>10.213548803263572</v>
      </c>
      <c r="E15" s="156">
        <v>6818734.5300000003</v>
      </c>
      <c r="F15" s="120">
        <v>65312375.909999996</v>
      </c>
      <c r="G15" s="92">
        <f t="shared" si="1"/>
        <v>10.440187537192291</v>
      </c>
    </row>
    <row r="16" spans="1:9" ht="20.25" customHeight="1" thickBot="1" x14ac:dyDescent="0.3">
      <c r="A16" s="142" t="s">
        <v>50</v>
      </c>
      <c r="B16" s="157">
        <v>2233460.87</v>
      </c>
      <c r="C16" s="160">
        <v>28354793.280000001</v>
      </c>
      <c r="D16" s="92">
        <f t="shared" si="0"/>
        <v>7.8768370763449278</v>
      </c>
      <c r="E16" s="156">
        <v>2859557.64</v>
      </c>
      <c r="F16" s="120">
        <v>33035536.190000001</v>
      </c>
      <c r="G16" s="92">
        <f t="shared" si="1"/>
        <v>8.6560049261909668</v>
      </c>
    </row>
    <row r="17" spans="1:7" ht="20.25" customHeight="1" thickBot="1" x14ac:dyDescent="0.3">
      <c r="A17" s="143" t="s">
        <v>51</v>
      </c>
      <c r="B17" s="157">
        <v>38680123.219999999</v>
      </c>
      <c r="C17" s="160">
        <v>422057724.98000002</v>
      </c>
      <c r="D17" s="92">
        <f t="shared" si="0"/>
        <v>9.164652352194933</v>
      </c>
      <c r="E17" s="156">
        <v>44472126.289999999</v>
      </c>
      <c r="F17" s="120">
        <v>506603981.75999999</v>
      </c>
      <c r="G17" s="92">
        <f t="shared" si="1"/>
        <v>8.7784794220327207</v>
      </c>
    </row>
    <row r="18" spans="1:7" ht="20.25" customHeight="1" thickBot="1" x14ac:dyDescent="0.3">
      <c r="A18" s="142" t="s">
        <v>52</v>
      </c>
      <c r="B18" s="157">
        <v>11922210.029999999</v>
      </c>
      <c r="C18" s="160">
        <v>132382760.66000001</v>
      </c>
      <c r="D18" s="92">
        <f t="shared" si="0"/>
        <v>9.0058629768417742</v>
      </c>
      <c r="E18" s="156">
        <v>13884099.199999999</v>
      </c>
      <c r="F18" s="120">
        <v>163672815.38999999</v>
      </c>
      <c r="G18" s="92">
        <f t="shared" si="1"/>
        <v>8.4828376458955237</v>
      </c>
    </row>
    <row r="19" spans="1:7" ht="20.25" customHeight="1" thickBot="1" x14ac:dyDescent="0.3">
      <c r="A19" s="142" t="s">
        <v>53</v>
      </c>
      <c r="B19" s="157">
        <v>14511957.25</v>
      </c>
      <c r="C19" s="160">
        <v>161076799.30000001</v>
      </c>
      <c r="D19" s="92">
        <f t="shared" si="0"/>
        <v>9.0093404593742754</v>
      </c>
      <c r="E19" s="156">
        <v>17583214.640000001</v>
      </c>
      <c r="F19" s="120">
        <v>194758557.83000001</v>
      </c>
      <c r="G19" s="92">
        <f t="shared" si="1"/>
        <v>9.028211564057667</v>
      </c>
    </row>
    <row r="20" spans="1:7" ht="20.25" customHeight="1" thickBot="1" x14ac:dyDescent="0.3">
      <c r="A20" s="142" t="s">
        <v>54</v>
      </c>
      <c r="B20" s="157">
        <v>144435696.5</v>
      </c>
      <c r="C20" s="160">
        <v>98578141.920000002</v>
      </c>
      <c r="D20" s="92">
        <f t="shared" si="0"/>
        <v>146.51898857782811</v>
      </c>
      <c r="E20" s="156">
        <v>322655156.19999999</v>
      </c>
      <c r="F20" s="120">
        <v>124782646.14</v>
      </c>
      <c r="G20" s="92">
        <f t="shared" si="1"/>
        <v>258.57374096554804</v>
      </c>
    </row>
    <row r="21" spans="1:7" ht="21" customHeight="1" thickBot="1" x14ac:dyDescent="0.3">
      <c r="A21" s="40" t="s">
        <v>2</v>
      </c>
      <c r="B21" s="94">
        <f>SUM(B2:B20)</f>
        <v>637208297.40999985</v>
      </c>
      <c r="C21" s="94">
        <f>SUM(C2:C20)</f>
        <v>3903239511.9000001</v>
      </c>
      <c r="D21" s="93">
        <f>(B21/C21)*100</f>
        <v>16.32511393337025</v>
      </c>
      <c r="E21" s="94">
        <f>SUM(E4:E20)</f>
        <v>946577503.65999985</v>
      </c>
      <c r="F21" s="94">
        <f>SUM(F4:F20)</f>
        <v>4732486488.4200001</v>
      </c>
      <c r="G21" s="92">
        <f t="shared" si="1"/>
        <v>20.001694795668115</v>
      </c>
    </row>
    <row r="23" spans="1:7" x14ac:dyDescent="0.25">
      <c r="A23" s="188"/>
      <c r="B23" s="188"/>
      <c r="C23" s="188"/>
      <c r="D23" s="188"/>
      <c r="E23" s="33"/>
    </row>
    <row r="24" spans="1:7" x14ac:dyDescent="0.25">
      <c r="A24" s="188"/>
      <c r="B24" s="188"/>
      <c r="C24" s="188"/>
      <c r="D24" s="188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I10" sqref="I10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6.5" thickBot="1" x14ac:dyDescent="0.3">
      <c r="A2" s="32"/>
      <c r="B2" s="189" t="s">
        <v>63</v>
      </c>
      <c r="C2" s="190"/>
      <c r="D2" s="191"/>
      <c r="E2" s="192" t="s">
        <v>64</v>
      </c>
      <c r="F2" s="193"/>
      <c r="G2" s="194"/>
    </row>
    <row r="3" spans="1:11" ht="15.75" x14ac:dyDescent="0.25">
      <c r="A3" s="37" t="s">
        <v>62</v>
      </c>
      <c r="B3" s="180" t="s">
        <v>167</v>
      </c>
      <c r="C3" s="180" t="s">
        <v>165</v>
      </c>
      <c r="D3" s="38" t="s">
        <v>65</v>
      </c>
      <c r="E3" s="180" t="s">
        <v>167</v>
      </c>
      <c r="F3" s="38" t="s">
        <v>169</v>
      </c>
      <c r="G3" s="38" t="s">
        <v>65</v>
      </c>
    </row>
    <row r="4" spans="1:11" ht="16.5" thickBot="1" x14ac:dyDescent="0.3">
      <c r="A4" s="39"/>
      <c r="B4" s="195"/>
      <c r="C4" s="195"/>
      <c r="D4" s="38" t="s">
        <v>66</v>
      </c>
      <c r="E4" s="195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10832</v>
      </c>
      <c r="C5" s="122">
        <v>14514</v>
      </c>
      <c r="D5" s="98">
        <f t="shared" ref="D5:D22" si="0">(C5-B5)/B5*100</f>
        <v>33.991875923190548</v>
      </c>
      <c r="E5" s="122">
        <v>69534</v>
      </c>
      <c r="F5" s="122">
        <v>70366</v>
      </c>
      <c r="G5" s="96">
        <f t="shared" ref="G5:G22" si="1">(F5-E5)/E5*100</f>
        <v>1.1965369459544972</v>
      </c>
    </row>
    <row r="6" spans="1:11" ht="21" customHeight="1" thickBot="1" x14ac:dyDescent="0.3">
      <c r="A6" s="89" t="s">
        <v>39</v>
      </c>
      <c r="B6" s="123">
        <v>1966</v>
      </c>
      <c r="C6" s="123">
        <v>1983</v>
      </c>
      <c r="D6" s="98">
        <f t="shared" si="0"/>
        <v>0.86469989827060023</v>
      </c>
      <c r="E6" s="123">
        <v>20596</v>
      </c>
      <c r="F6" s="123">
        <v>26048</v>
      </c>
      <c r="G6" s="96">
        <f t="shared" si="1"/>
        <v>26.471159448436588</v>
      </c>
    </row>
    <row r="7" spans="1:11" ht="21" customHeight="1" thickBot="1" x14ac:dyDescent="0.3">
      <c r="A7" s="89" t="s">
        <v>40</v>
      </c>
      <c r="B7" s="122">
        <v>270</v>
      </c>
      <c r="C7" s="122">
        <v>319</v>
      </c>
      <c r="D7" s="98">
        <f t="shared" si="0"/>
        <v>18.148148148148149</v>
      </c>
      <c r="E7" s="122">
        <v>10629</v>
      </c>
      <c r="F7" s="122">
        <v>14013</v>
      </c>
      <c r="G7" s="96">
        <f t="shared" si="1"/>
        <v>31.837425910245553</v>
      </c>
    </row>
    <row r="8" spans="1:11" ht="21" customHeight="1" thickBot="1" x14ac:dyDescent="0.3">
      <c r="A8" s="89" t="s">
        <v>41</v>
      </c>
      <c r="B8" s="124">
        <v>1786</v>
      </c>
      <c r="C8" s="124">
        <v>2004</v>
      </c>
      <c r="D8" s="98">
        <f t="shared" si="0"/>
        <v>12.206047032474803</v>
      </c>
      <c r="E8" s="124">
        <v>17729</v>
      </c>
      <c r="F8" s="124">
        <v>18690</v>
      </c>
      <c r="G8" s="96">
        <f t="shared" si="1"/>
        <v>5.4204974899881551</v>
      </c>
    </row>
    <row r="9" spans="1:11" ht="21" customHeight="1" thickBot="1" x14ac:dyDescent="0.3">
      <c r="A9" s="135" t="s">
        <v>42</v>
      </c>
      <c r="B9" s="123">
        <v>826</v>
      </c>
      <c r="C9" s="123">
        <v>843</v>
      </c>
      <c r="D9" s="98">
        <f t="shared" si="0"/>
        <v>2.0581113801452786</v>
      </c>
      <c r="E9" s="123">
        <v>12839</v>
      </c>
      <c r="F9" s="123">
        <v>13650</v>
      </c>
      <c r="G9" s="96">
        <f t="shared" si="1"/>
        <v>6.3166913311005528</v>
      </c>
    </row>
    <row r="10" spans="1:11" ht="21" customHeight="1" thickBot="1" x14ac:dyDescent="0.3">
      <c r="A10" s="135" t="s">
        <v>43</v>
      </c>
      <c r="B10" s="125">
        <v>727</v>
      </c>
      <c r="C10" s="125">
        <v>808</v>
      </c>
      <c r="D10" s="98">
        <f>(C10-B10)/B10*100</f>
        <v>11.141678129298487</v>
      </c>
      <c r="E10" s="125">
        <v>21150</v>
      </c>
      <c r="F10" s="125">
        <v>22671</v>
      </c>
      <c r="G10" s="96">
        <f t="shared" si="1"/>
        <v>7.1914893617021276</v>
      </c>
    </row>
    <row r="11" spans="1:11" ht="21" customHeight="1" thickBot="1" x14ac:dyDescent="0.3">
      <c r="A11" s="135" t="s">
        <v>44</v>
      </c>
      <c r="B11" s="125">
        <v>1150</v>
      </c>
      <c r="C11" s="125">
        <v>1255</v>
      </c>
      <c r="D11" s="98">
        <f t="shared" si="0"/>
        <v>9.1304347826086953</v>
      </c>
      <c r="E11" s="125">
        <v>11466</v>
      </c>
      <c r="F11" s="125">
        <v>13702</v>
      </c>
      <c r="G11" s="96">
        <f t="shared" si="1"/>
        <v>19.501133786848072</v>
      </c>
    </row>
    <row r="12" spans="1:11" ht="21" customHeight="1" thickBot="1" x14ac:dyDescent="0.3">
      <c r="A12" s="135" t="s">
        <v>45</v>
      </c>
      <c r="B12" s="123">
        <v>175</v>
      </c>
      <c r="C12" s="123">
        <v>179</v>
      </c>
      <c r="D12" s="98">
        <f t="shared" si="0"/>
        <v>2.2857142857142856</v>
      </c>
      <c r="E12" s="123">
        <v>5173</v>
      </c>
      <c r="F12" s="123">
        <v>5633</v>
      </c>
      <c r="G12" s="96">
        <f t="shared" si="1"/>
        <v>8.8923255364392038</v>
      </c>
    </row>
    <row r="13" spans="1:11" ht="21" customHeight="1" thickBot="1" x14ac:dyDescent="0.3">
      <c r="A13" s="135" t="s">
        <v>46</v>
      </c>
      <c r="B13" s="125">
        <v>415</v>
      </c>
      <c r="C13" s="125">
        <v>436</v>
      </c>
      <c r="D13" s="98">
        <f t="shared" si="0"/>
        <v>5.0602409638554215</v>
      </c>
      <c r="E13" s="126">
        <v>8100</v>
      </c>
      <c r="F13" s="126">
        <v>9168</v>
      </c>
      <c r="G13" s="96">
        <f t="shared" si="1"/>
        <v>13.185185185185185</v>
      </c>
    </row>
    <row r="14" spans="1:11" ht="21" customHeight="1" thickBot="1" x14ac:dyDescent="0.3">
      <c r="A14" s="135" t="s">
        <v>47</v>
      </c>
      <c r="B14" s="122">
        <v>1970</v>
      </c>
      <c r="C14" s="122">
        <v>2025</v>
      </c>
      <c r="D14" s="98">
        <f t="shared" si="0"/>
        <v>2.7918781725888326</v>
      </c>
      <c r="E14" s="122">
        <v>20512</v>
      </c>
      <c r="F14" s="122">
        <v>24238</v>
      </c>
      <c r="G14" s="96">
        <f t="shared" si="1"/>
        <v>18.164976599063962</v>
      </c>
    </row>
    <row r="15" spans="1:11" ht="21" customHeight="1" thickBot="1" x14ac:dyDescent="0.3">
      <c r="A15" s="135" t="s">
        <v>48</v>
      </c>
      <c r="B15" s="123">
        <v>642</v>
      </c>
      <c r="C15" s="123">
        <v>642</v>
      </c>
      <c r="D15" s="98">
        <f t="shared" si="0"/>
        <v>0</v>
      </c>
      <c r="E15" s="123">
        <v>11661</v>
      </c>
      <c r="F15" s="123">
        <v>12398</v>
      </c>
      <c r="G15" s="96">
        <f t="shared" si="1"/>
        <v>6.320212674727725</v>
      </c>
    </row>
    <row r="16" spans="1:11" ht="21" customHeight="1" thickBot="1" x14ac:dyDescent="0.3">
      <c r="A16" s="135" t="s">
        <v>49</v>
      </c>
      <c r="B16" s="125">
        <v>528</v>
      </c>
      <c r="C16" s="125">
        <v>597</v>
      </c>
      <c r="D16" s="98">
        <f t="shared" si="0"/>
        <v>13.068181818181818</v>
      </c>
      <c r="E16" s="126">
        <v>20261</v>
      </c>
      <c r="F16" s="126">
        <v>14826</v>
      </c>
      <c r="G16" s="96">
        <f t="shared" si="1"/>
        <v>-26.824934603425298</v>
      </c>
    </row>
    <row r="17" spans="1:7" ht="21" customHeight="1" thickBot="1" x14ac:dyDescent="0.3">
      <c r="A17" s="135" t="s">
        <v>50</v>
      </c>
      <c r="B17" s="122">
        <v>305</v>
      </c>
      <c r="C17" s="122">
        <v>316</v>
      </c>
      <c r="D17" s="98">
        <f t="shared" si="0"/>
        <v>3.6065573770491808</v>
      </c>
      <c r="E17" s="122">
        <v>7801</v>
      </c>
      <c r="F17" s="122">
        <v>9507</v>
      </c>
      <c r="G17" s="96">
        <f t="shared" si="1"/>
        <v>21.868991154980129</v>
      </c>
    </row>
    <row r="18" spans="1:7" ht="21" customHeight="1" thickBot="1" x14ac:dyDescent="0.3">
      <c r="A18" s="135" t="s">
        <v>51</v>
      </c>
      <c r="B18" s="122">
        <v>4556</v>
      </c>
      <c r="C18" s="122">
        <v>4563</v>
      </c>
      <c r="D18" s="98">
        <f t="shared" si="0"/>
        <v>0.15364354697102722</v>
      </c>
      <c r="E18" s="122">
        <v>22165</v>
      </c>
      <c r="F18" s="122">
        <v>30640</v>
      </c>
      <c r="G18" s="96">
        <f t="shared" si="1"/>
        <v>38.235957590796296</v>
      </c>
    </row>
    <row r="19" spans="1:7" ht="21" customHeight="1" thickBot="1" x14ac:dyDescent="0.3">
      <c r="A19" s="89" t="s">
        <v>52</v>
      </c>
      <c r="B19" s="125">
        <v>1365</v>
      </c>
      <c r="C19" s="125">
        <v>1368</v>
      </c>
      <c r="D19" s="98">
        <f t="shared" si="0"/>
        <v>0.21978021978021978</v>
      </c>
      <c r="E19" s="125">
        <v>5000</v>
      </c>
      <c r="F19" s="125">
        <v>4700</v>
      </c>
      <c r="G19" s="96">
        <f t="shared" si="1"/>
        <v>-6</v>
      </c>
    </row>
    <row r="20" spans="1:7" ht="21" customHeight="1" thickBot="1" x14ac:dyDescent="0.3">
      <c r="A20" s="89" t="s">
        <v>53</v>
      </c>
      <c r="B20" s="126">
        <v>1560</v>
      </c>
      <c r="C20" s="126">
        <v>1616</v>
      </c>
      <c r="D20" s="98">
        <f t="shared" si="0"/>
        <v>3.5897435897435894</v>
      </c>
      <c r="E20" s="126">
        <v>11168</v>
      </c>
      <c r="F20" s="126">
        <v>12767</v>
      </c>
      <c r="G20" s="96">
        <f t="shared" si="1"/>
        <v>14.317693409742121</v>
      </c>
    </row>
    <row r="21" spans="1:7" ht="21" customHeight="1" thickBot="1" x14ac:dyDescent="0.3">
      <c r="A21" s="89" t="s">
        <v>54</v>
      </c>
      <c r="B21" s="125">
        <v>919</v>
      </c>
      <c r="C21" s="125">
        <v>958</v>
      </c>
      <c r="D21" s="98">
        <f t="shared" si="0"/>
        <v>4.2437431991294883</v>
      </c>
      <c r="E21" s="125">
        <v>31957</v>
      </c>
      <c r="F21" s="125">
        <v>40120</v>
      </c>
      <c r="G21" s="96">
        <f t="shared" si="1"/>
        <v>25.543699345996185</v>
      </c>
    </row>
    <row r="22" spans="1:7" ht="21" customHeight="1" thickBot="1" x14ac:dyDescent="0.3">
      <c r="A22" s="30" t="s">
        <v>2</v>
      </c>
      <c r="B22" s="153">
        <f>SUM(B5:B21)</f>
        <v>29992</v>
      </c>
      <c r="C22" s="154">
        <f>SUM(C5:C21)</f>
        <v>34426</v>
      </c>
      <c r="D22" s="99">
        <f t="shared" si="0"/>
        <v>14.783942384635903</v>
      </c>
      <c r="E22" s="154">
        <f>SUM(E5:E21)</f>
        <v>307741</v>
      </c>
      <c r="F22" s="154">
        <f>SUM(F5:F21)</f>
        <v>343137</v>
      </c>
      <c r="G22" s="100">
        <f t="shared" si="1"/>
        <v>11.501879827517296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9" t="s">
        <v>156</v>
      </c>
      <c r="B1" s="199"/>
      <c r="C1" s="199"/>
      <c r="D1" s="199"/>
      <c r="E1" s="199"/>
      <c r="F1" s="199"/>
      <c r="G1" s="199"/>
      <c r="H1" s="199"/>
      <c r="I1" s="199"/>
    </row>
    <row r="2" spans="1:12" ht="16.5" thickBot="1" x14ac:dyDescent="0.3">
      <c r="A2" s="200" t="s">
        <v>68</v>
      </c>
      <c r="B2" s="202"/>
      <c r="C2" s="204" t="s">
        <v>69</v>
      </c>
      <c r="D2" s="205"/>
      <c r="E2" s="206"/>
      <c r="F2" s="74"/>
      <c r="G2" s="207" t="s">
        <v>70</v>
      </c>
      <c r="H2" s="205"/>
      <c r="I2" s="205"/>
      <c r="J2" s="205"/>
      <c r="K2" s="205"/>
      <c r="L2" s="208"/>
    </row>
    <row r="3" spans="1:12" ht="16.5" thickBot="1" x14ac:dyDescent="0.3">
      <c r="A3" s="201"/>
      <c r="B3" s="203"/>
      <c r="C3" s="200" t="s">
        <v>71</v>
      </c>
      <c r="D3" s="200" t="s">
        <v>72</v>
      </c>
      <c r="E3" s="69" t="s">
        <v>160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10" t="s">
        <v>2</v>
      </c>
    </row>
    <row r="4" spans="1:12" ht="15.75" x14ac:dyDescent="0.25">
      <c r="A4" s="201" t="s">
        <v>78</v>
      </c>
      <c r="B4" s="64" t="s">
        <v>79</v>
      </c>
      <c r="C4" s="201"/>
      <c r="D4" s="201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11"/>
    </row>
    <row r="5" spans="1:12" ht="16.5" thickBot="1" x14ac:dyDescent="0.3">
      <c r="A5" s="213"/>
      <c r="B5" s="85" t="s">
        <v>169</v>
      </c>
      <c r="C5" s="209"/>
      <c r="D5" s="209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12"/>
    </row>
    <row r="6" spans="1:12" ht="25.5" customHeight="1" thickBot="1" x14ac:dyDescent="0.3">
      <c r="A6" s="77" t="s">
        <v>161</v>
      </c>
      <c r="B6" s="79">
        <v>2020</v>
      </c>
      <c r="C6" s="119">
        <v>10272896.77</v>
      </c>
      <c r="D6" s="127">
        <v>10221085.210000001</v>
      </c>
      <c r="E6" s="101"/>
      <c r="F6" s="68"/>
      <c r="G6" s="119">
        <v>9549424.4800000004</v>
      </c>
      <c r="H6" s="119">
        <v>3704632.4</v>
      </c>
      <c r="I6" s="119">
        <v>1279018.51</v>
      </c>
      <c r="J6" s="119">
        <v>102271.14</v>
      </c>
      <c r="K6" s="128">
        <v>1000</v>
      </c>
      <c r="L6" s="107">
        <f>SUM(G6:K6)</f>
        <v>14636346.530000001</v>
      </c>
    </row>
    <row r="7" spans="1:12" ht="26.25" customHeight="1" thickBot="1" x14ac:dyDescent="0.3">
      <c r="A7" s="77" t="s">
        <v>93</v>
      </c>
      <c r="B7" s="75">
        <v>2021</v>
      </c>
      <c r="C7" s="119">
        <v>20900672.98</v>
      </c>
      <c r="D7" s="127">
        <v>21275527.460000001</v>
      </c>
      <c r="E7" s="101">
        <f>(D7/C7)*100</f>
        <v>101.79350435442294</v>
      </c>
      <c r="F7" s="68"/>
      <c r="G7" s="119">
        <v>22080916.66</v>
      </c>
      <c r="H7" s="119">
        <v>7720723.0700000003</v>
      </c>
      <c r="I7" s="119">
        <v>1426325.68</v>
      </c>
      <c r="J7" s="119">
        <v>218575.61</v>
      </c>
      <c r="K7" s="128">
        <v>1000</v>
      </c>
      <c r="L7" s="108">
        <f>SUM(G7:K7)</f>
        <v>31447541.02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13719714.66</v>
      </c>
      <c r="D9" s="129">
        <v>13966669.5</v>
      </c>
      <c r="E9" s="101">
        <f>(D9/C9)*100</f>
        <v>101.7999998259439</v>
      </c>
      <c r="F9" s="68"/>
      <c r="G9" s="119">
        <v>12145661.050000001</v>
      </c>
      <c r="H9" s="119">
        <v>3691961.37</v>
      </c>
      <c r="I9" s="119">
        <v>3597174.53</v>
      </c>
      <c r="J9" s="119">
        <v>150279.04999999999</v>
      </c>
      <c r="K9" s="128">
        <v>1000.14</v>
      </c>
      <c r="L9" s="109">
        <f>SUM(G9:K9)</f>
        <v>19586076.140000004</v>
      </c>
    </row>
    <row r="10" spans="1:12" ht="27" customHeight="1" thickBot="1" x14ac:dyDescent="0.3">
      <c r="A10" s="77" t="s">
        <v>93</v>
      </c>
      <c r="B10" s="75">
        <v>2021</v>
      </c>
      <c r="C10" s="119">
        <v>22652255.949999999</v>
      </c>
      <c r="D10" s="127">
        <v>22786885.27</v>
      </c>
      <c r="E10" s="101">
        <f>(D10/C10)*100</f>
        <v>100.59433073817092</v>
      </c>
      <c r="F10" s="68"/>
      <c r="G10" s="119">
        <v>26811246.48</v>
      </c>
      <c r="H10" s="119">
        <v>6291708.29</v>
      </c>
      <c r="I10" s="119">
        <v>5918845.6699999999</v>
      </c>
      <c r="J10" s="119">
        <v>232513.73</v>
      </c>
      <c r="K10" s="128">
        <v>1000.14</v>
      </c>
      <c r="L10" s="107">
        <f>SUM(G10:K10)</f>
        <v>39255314.309999995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65.107340140556531</v>
      </c>
      <c r="D11" s="105">
        <f>((D10-D9)/D9)*100</f>
        <v>63.151890076585538</v>
      </c>
      <c r="E11" s="101"/>
      <c r="F11" s="68"/>
      <c r="G11" s="104">
        <f t="shared" ref="G11:L11" si="0">((G10-G9)/G9)*100</f>
        <v>120.74752761192853</v>
      </c>
      <c r="H11" s="104">
        <f t="shared" si="0"/>
        <v>70.416417168525243</v>
      </c>
      <c r="I11" s="104">
        <f t="shared" si="0"/>
        <v>64.54152059171841</v>
      </c>
      <c r="J11" s="104">
        <f t="shared" si="0"/>
        <v>54.721320104166239</v>
      </c>
      <c r="K11" s="105">
        <f t="shared" si="0"/>
        <v>0</v>
      </c>
      <c r="L11" s="107">
        <f t="shared" si="0"/>
        <v>100.42459770607215</v>
      </c>
    </row>
    <row r="12" spans="1:12" ht="33" customHeight="1" thickBot="1" x14ac:dyDescent="0.3">
      <c r="A12" s="196" t="s">
        <v>2</v>
      </c>
      <c r="B12" s="75">
        <v>2020</v>
      </c>
      <c r="C12" s="150">
        <f>(C6+C9)</f>
        <v>23992611.43</v>
      </c>
      <c r="D12" s="132">
        <f>(D6+D9)</f>
        <v>24187754.710000001</v>
      </c>
      <c r="E12" s="101">
        <f>(D12/C12)*100</f>
        <v>100.81334739475669</v>
      </c>
      <c r="F12" s="86"/>
      <c r="G12" s="131">
        <f t="shared" ref="G12:K13" si="1">(G6+G9)</f>
        <v>21695085.530000001</v>
      </c>
      <c r="H12" s="150">
        <f t="shared" si="1"/>
        <v>7396593.7699999996</v>
      </c>
      <c r="I12" s="131">
        <f t="shared" si="1"/>
        <v>4876193.04</v>
      </c>
      <c r="J12" s="131">
        <f t="shared" si="1"/>
        <v>252550.19</v>
      </c>
      <c r="K12" s="132">
        <f t="shared" si="1"/>
        <v>2000.1399999999999</v>
      </c>
      <c r="L12" s="107">
        <f t="shared" ref="L12:L13" si="2">(L6+L9)</f>
        <v>34222422.670000002</v>
      </c>
    </row>
    <row r="13" spans="1:12" ht="30.75" customHeight="1" thickBot="1" x14ac:dyDescent="0.3">
      <c r="A13" s="197"/>
      <c r="B13" s="75">
        <v>2021</v>
      </c>
      <c r="C13" s="133">
        <f>(C7+C10)</f>
        <v>43552928.93</v>
      </c>
      <c r="D13" s="134">
        <f>(D7+D10)</f>
        <v>44062412.730000004</v>
      </c>
      <c r="E13" s="106">
        <f>(D13/C13)*100</f>
        <v>101.16980375951034</v>
      </c>
      <c r="F13" s="86"/>
      <c r="G13" s="133">
        <f t="shared" si="1"/>
        <v>48892163.140000001</v>
      </c>
      <c r="H13" s="151">
        <f t="shared" si="1"/>
        <v>14012431.359999999</v>
      </c>
      <c r="I13" s="133">
        <f t="shared" si="1"/>
        <v>7345171.3499999996</v>
      </c>
      <c r="J13" s="133">
        <f t="shared" si="1"/>
        <v>451089.33999999997</v>
      </c>
      <c r="K13" s="134">
        <f t="shared" si="1"/>
        <v>2000.1399999999999</v>
      </c>
      <c r="L13" s="152">
        <f t="shared" si="2"/>
        <v>70702855.329999998</v>
      </c>
    </row>
    <row r="14" spans="1:12" ht="43.5" customHeight="1" thickBot="1" x14ac:dyDescent="0.3">
      <c r="A14" s="198"/>
      <c r="B14" s="76" t="s">
        <v>91</v>
      </c>
      <c r="C14" s="110">
        <f>((C13-C12)/C12)*100</f>
        <v>81.526421402974393</v>
      </c>
      <c r="D14" s="111">
        <f>((D13-D12)/D12)*100</f>
        <v>82.168263479963173</v>
      </c>
      <c r="E14" s="111">
        <f>((E13-E12)/E12)*100</f>
        <v>0.35358052675095858</v>
      </c>
      <c r="F14" s="73"/>
      <c r="G14" s="110">
        <f t="shared" ref="G14:L14" si="3">((G13-G12)/G12)*100</f>
        <v>125.36054569774262</v>
      </c>
      <c r="H14" s="110">
        <f t="shared" si="3"/>
        <v>89.444382045602055</v>
      </c>
      <c r="I14" s="110">
        <f t="shared" si="3"/>
        <v>50.633317625997833</v>
      </c>
      <c r="J14" s="110">
        <f t="shared" si="3"/>
        <v>78.613740104491697</v>
      </c>
      <c r="K14" s="110">
        <f t="shared" si="3"/>
        <v>0</v>
      </c>
      <c r="L14" s="112">
        <f t="shared" si="3"/>
        <v>106.59804249329025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4" t="s">
        <v>114</v>
      </c>
      <c r="B1" s="214"/>
      <c r="C1" s="214"/>
      <c r="D1" s="214"/>
      <c r="E1" s="214"/>
      <c r="F1" s="214"/>
      <c r="G1" s="214"/>
      <c r="H1" s="214"/>
    </row>
    <row r="2" spans="1:8" ht="15.75" thickBot="1" x14ac:dyDescent="0.3">
      <c r="A2" s="215"/>
      <c r="B2" s="216"/>
      <c r="C2" s="216"/>
      <c r="D2" s="216"/>
      <c r="E2" s="217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8">
        <v>230</v>
      </c>
      <c r="C28" s="219"/>
      <c r="D28" s="219"/>
      <c r="E28" s="220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7" workbookViewId="0">
      <selection activeCell="G23" sqref="G23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7" t="s">
        <v>159</v>
      </c>
      <c r="B2" s="177"/>
      <c r="C2" s="177"/>
      <c r="D2" s="177"/>
      <c r="E2" s="177"/>
      <c r="F2" s="177"/>
      <c r="G2" s="177"/>
      <c r="H2" s="177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22" t="s">
        <v>94</v>
      </c>
      <c r="B4" s="224" t="s">
        <v>95</v>
      </c>
      <c r="C4" s="225"/>
      <c r="D4" s="224" t="s">
        <v>96</v>
      </c>
      <c r="E4" s="226"/>
    </row>
    <row r="5" spans="1:10" ht="16.5" thickBot="1" x14ac:dyDescent="0.3">
      <c r="A5" s="223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4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1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3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0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6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62</v>
      </c>
      <c r="D18" s="10">
        <v>8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0">
        <v>9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1" t="s">
        <v>104</v>
      </c>
      <c r="B23" s="164">
        <v>3</v>
      </c>
      <c r="C23" s="164">
        <v>1</v>
      </c>
      <c r="D23" s="163">
        <v>1</v>
      </c>
      <c r="E23" s="159"/>
      <c r="G23" s="20"/>
      <c r="H23" s="16"/>
      <c r="J23" s="16"/>
    </row>
    <row r="24" spans="1:20" ht="18" customHeight="1" thickBot="1" x14ac:dyDescent="0.3">
      <c r="A24" s="162" t="s">
        <v>103</v>
      </c>
      <c r="B24" s="165">
        <v>1</v>
      </c>
      <c r="C24" s="165">
        <v>1</v>
      </c>
      <c r="D24" s="167">
        <v>1</v>
      </c>
      <c r="E24" s="166"/>
      <c r="G24" s="20"/>
      <c r="H24" s="16"/>
      <c r="J24" s="16"/>
    </row>
    <row r="25" spans="1:20" ht="18" customHeight="1" thickBot="1" x14ac:dyDescent="0.3">
      <c r="A25" s="162" t="s">
        <v>162</v>
      </c>
      <c r="B25" s="165">
        <v>3</v>
      </c>
      <c r="C25" s="165">
        <v>1</v>
      </c>
      <c r="D25" s="167">
        <v>3</v>
      </c>
      <c r="E25" s="166"/>
      <c r="G25" s="20"/>
      <c r="H25" s="16"/>
      <c r="J25" s="16"/>
    </row>
    <row r="26" spans="1:20" ht="18" customHeight="1" thickBot="1" x14ac:dyDescent="0.3">
      <c r="A26" s="11" t="s">
        <v>163</v>
      </c>
      <c r="B26" s="158"/>
      <c r="C26" s="158"/>
      <c r="D26" s="158">
        <v>1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7" t="s">
        <v>150</v>
      </c>
      <c r="B28" s="227"/>
      <c r="C28" s="12"/>
      <c r="D28" s="12"/>
      <c r="E28" s="31">
        <f>SUM(B6:B26)</f>
        <v>86</v>
      </c>
    </row>
    <row r="29" spans="1:20" x14ac:dyDescent="0.25">
      <c r="A29" s="221" t="s">
        <v>110</v>
      </c>
      <c r="B29" s="221"/>
      <c r="C29" s="12"/>
      <c r="D29" s="12"/>
      <c r="E29" s="31">
        <f>SUM(D6:D26)</f>
        <v>49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135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95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230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2021-12-17T08:35:34Z</cp:lastPrinted>
  <dcterms:created xsi:type="dcterms:W3CDTF">2015-02-24T08:27:46Z</dcterms:created>
  <dcterms:modified xsi:type="dcterms:W3CDTF">2022-04-08T07:31:24Z</dcterms:modified>
</cp:coreProperties>
</file>