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fileserver\54-SAKARYAPM\F.AYDIN\2022 FAALİYET RAPORLARI\2022 FAALİYET RAPORLARI\MART.2022\"/>
    </mc:Choice>
  </mc:AlternateContent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P10" i="1"/>
  <c r="P11" i="1"/>
  <c r="P12" i="1"/>
  <c r="P13" i="1"/>
  <c r="P14" i="1"/>
  <c r="P15" i="1"/>
  <c r="P16" i="1"/>
  <c r="P17" i="1"/>
  <c r="P18" i="1"/>
  <c r="P9" i="1" l="1"/>
  <c r="B19" i="1"/>
  <c r="K13" i="6" l="1"/>
  <c r="J13" i="6"/>
  <c r="I13" i="6"/>
  <c r="H13" i="6"/>
  <c r="G13" i="6"/>
  <c r="K12" i="6"/>
  <c r="J12" i="6"/>
  <c r="I12" i="6"/>
  <c r="H12" i="6"/>
  <c r="G12" i="6"/>
  <c r="D13" i="6"/>
  <c r="C13" i="6"/>
  <c r="D12" i="6"/>
  <c r="C12" i="6"/>
  <c r="L4" i="1" l="1"/>
  <c r="L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9" i="2"/>
  <c r="E21" i="4"/>
  <c r="G13" i="4"/>
  <c r="I4" i="1"/>
  <c r="I3" i="1"/>
  <c r="K14" i="6" l="1"/>
  <c r="B9" i="2"/>
  <c r="I8" i="2" l="1"/>
  <c r="I9" i="2"/>
  <c r="I7" i="2"/>
  <c r="D8" i="2"/>
  <c r="D7" i="2"/>
  <c r="D6" i="2"/>
  <c r="D9" i="2" l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<sst xmlns="http://schemas.openxmlformats.org/spreadsheetml/2006/main" count="265" uniqueCount="171">
  <si>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</si>
  <si>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</si>
  <si>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</si>
  <si>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</si>
  <si>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</si>
  <si>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</si>
  <si>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</si>
  <si>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</si>
  <si>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</si>
  <si>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</si>
  <si>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</si>
  <si>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</si>
  <si>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</si>
  <si>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</si>
  <si>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</si>
  <si>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</si>
  <si>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</si>
  <si>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</si>
  <si>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</si>
  <si>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</si>
  <si>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</si>
  <si>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</si>
  <si>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</si>
  <si>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</si>
  <si>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</si>
  <si>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</si>
  <si>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</si>
  <si>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</si>
  <si>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</si>
  <si>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</si>
  <si>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</si>
  <si>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</si>
  <si>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</si>
  <si>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</si>
  <si>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</si>
  <si>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</si>
  <si>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</si>
  <si>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</si>
  <si>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</si>
  <si>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</si>
  <si>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</si>
  <si>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</si>
  <si>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</si>
  <si>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</si>
  <si>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</si>
  <si>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</si>
  <si>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</si>
  <si>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</si>
  <si>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</si>
  <si>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</si>
  <si>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</si>
  <si>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</si>
  <si>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</si>
  <si>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</si>
  <si>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</si>
  <si>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</si>
  <si>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</si>
  <si>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</si>
  <si>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</si>
  <si>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</si>
  <si>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</si>
  <si>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</si>
  <si>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</si>
  <si>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</si>
  <si>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</si>
  <si>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</si>
  <si>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</si>
  <si>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</si>
  <si>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</si>
  <si>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</si>
  <si>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</si>
  <si>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</si>
  <si>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</si>
  <si>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</si>
  <si>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</si>
  <si>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</si>
  <si>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</si>
  <si>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</si>
  <si>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</si>
  <si>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</si>
  <si>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</si>
  <si>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</si>
  <si>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</si>
  <si>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</si>
  <si>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</si>
  <si>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</si>
  <si>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</si>
  <si>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</si>
  <si>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</si>
  <si>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</si>
  <si>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</si>
  <si>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</si>
  <si>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</si>
  <si>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</si>
  <si>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</si>
  <si>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</si>
  <si>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</si>
  <si>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</si>
  <si>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</si>
  <si>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</si>
  <si>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</si>
  <si>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</si>
  <si>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</si>
  <si>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</si>
  <si>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</si>
  <si>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</si>
  <si>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</si>
  <si>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</si>
  <si>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</si>
  <si>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</si>
  <si>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</si>
  <si>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</si>
  <si>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</si>
  <si>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</si>
  <si>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</si>
  <si>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</si>
  <si>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</si>
  <si>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</si>
  <si>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</si>
  <si>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</si>
  <si>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</si>
  <si>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</si>
  <si>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</si>
  <si>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</si>
  <si>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</si>
  <si>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</si>
  <si>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</si>
  <si>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</si>
  <si>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</si>
  <si>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</si>
  <si>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</si>
  <si>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</si>
  <si>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</si>
  <si>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</si>
  <si>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</si>
  <si>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</si>
  <si>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</si>
  <si>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</si>
  <si>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</si>
  <si>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</si>
  <si>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</si>
  <si>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</si>
  <si>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</si>
  <si>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</si>
  <si>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</si>
  <si>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</si>
  <si>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</si>
  <si>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</si>
  <si>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</si>
  <si>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</si>
  <si>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</si>
  <si>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</si>
  <si>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</si>
  <si>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</si>
  <si>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</si>
  <si>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</si>
  <si>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</si>
  <si>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</si>
  <si>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</si>
  <si>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>UZMNLK KOOR.</t>
  </si>
  <si>
    <t>Tahs./Tah.</t>
  </si>
  <si>
    <t>Sakarya Uy.Bil.</t>
  </si>
  <si>
    <t>SAU ÜNİ DSS</t>
  </si>
  <si>
    <r>
      <t xml:space="preserve">TÜKETİCİ </t>
    </r>
    <r>
      <rPr>
        <b/>
        <sz val="8"/>
        <color rgb="FF002060"/>
        <rFont val="Times New Roman"/>
        <family val="1"/>
        <charset val="162"/>
      </rPr>
      <t>MAHKEMESİ</t>
    </r>
  </si>
  <si>
    <t>MART 2021</t>
  </si>
  <si>
    <t>MART  2022</t>
  </si>
  <si>
    <t xml:space="preserve">MERKEZ VE BAĞLI İLÇELERDE HAZİNE İLE İLGİLİ DAVALARIN MAHKEMELERE GÖRE DAĞILIMI (MART 2022 )
</t>
  </si>
  <si>
    <t>MART 2022</t>
  </si>
  <si>
    <t>GELİRLERİN GİDERLERİ KARŞILAMA VE İL TOPLAM GELİRİ İÇİNDEKİ ORANI (MART 2021- MART 2022)</t>
  </si>
  <si>
    <t>MART</t>
  </si>
  <si>
    <t xml:space="preserve">       DOLU BOŞ KADRO DURUMU (MART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</si>
</sst>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7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color indexed="12"/>
      <name val="MS Sans Serif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37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3" fillId="0" borderId="0"/>
    <xf numFmtId="0" fontId="45" fillId="0" borderId="0" applyFont="0" applyFill="0" applyBorder="0" applyAlignment="0" applyProtection="0"/>
  </cellStyleXfs>
  <cellXfs count="232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8" fillId="0" borderId="24" xfId="0" applyFont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4" fontId="27" fillId="0" borderId="21" xfId="2" applyNumberFormat="1" applyFont="1" applyFill="1" applyBorder="1" applyAlignment="1">
      <alignment vertical="center" wrapText="1"/>
    </xf>
    <xf numFmtId="4" fontId="19" fillId="0" borderId="18" xfId="2" applyNumberFormat="1" applyFont="1" applyFill="1" applyBorder="1" applyAlignment="1">
      <alignment vertical="center"/>
    </xf>
    <xf numFmtId="4" fontId="29" fillId="0" borderId="18" xfId="2" applyNumberFormat="1" applyFont="1" applyBorder="1" applyAlignment="1">
      <alignment horizontal="right"/>
    </xf>
    <xf numFmtId="4" fontId="18" fillId="0" borderId="23" xfId="2" applyNumberFormat="1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38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Fill="1" applyBorder="1" applyAlignment="1">
      <alignment vertical="center"/>
    </xf>
    <xf numFmtId="4" fontId="29" fillId="0" borderId="18" xfId="0" applyNumberFormat="1" applyFont="1" applyBorder="1" applyAlignment="1">
      <alignment horizontal="right"/>
    </xf>
    <xf numFmtId="4" fontId="0" fillId="0" borderId="0" xfId="0" applyNumberFormat="1" applyAlignment="1">
      <alignment wrapText="1"/>
    </xf>
    <xf numFmtId="4" fontId="29" fillId="0" borderId="18" xfId="0" applyNumberFormat="1" applyFont="1" applyFill="1" applyBorder="1" applyAlignment="1">
      <alignment horizontal="right"/>
    </xf>
    <xf numFmtId="4" fontId="43" fillId="0" borderId="23" xfId="0" applyNumberFormat="1" applyFont="1" applyFill="1" applyBorder="1" applyAlignment="1">
      <alignment vertical="center"/>
    </xf>
    <xf numFmtId="4" fontId="43" fillId="0" borderId="18" xfId="0" applyNumberFormat="1" applyFont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1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45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" fontId="0" fillId="0" borderId="0" xfId="0" applyNumberFormat="1" applyAlignment="1"/>
    <xf numFmtId="0" fontId="16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7">
    <cellStyle name="Köprü 2" xfId="3"/>
    <cellStyle name="Normal" xfId="0" builtinId="0"/>
    <cellStyle name="Normal 2" xfId="1"/>
    <cellStyle name="Normal 2 2" xfId="5"/>
    <cellStyle name="Normal 2 3" xfId="4"/>
    <cellStyle name="Normal 3" xfId="2"/>
    <cellStyle name="Virgül [0]_2004_ill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abSelected="1" workbookViewId="0">
      <selection activeCell="C23" sqref="C23"/>
    </sheetView>
  </sheetViews>
  <sheetFormatPr defaultRowHeight="15" x14ac:dyDescent="0.25"/>
  <cols>
    <col min="1" max="2" width="13.5703125" customWidth="1"/>
    <col min="3" max="4" width="10.5703125" customWidth="1"/>
    <col min="5" max="5" width="11.85546875" customWidth="1"/>
    <col min="6" max="6" width="13" customWidth="1"/>
    <col min="7" max="7" width="13.28515625" customWidth="1"/>
    <col min="8" max="8" width="11.28515625" customWidth="1"/>
    <col min="9" max="9" width="10.7109375" customWidth="1"/>
    <col min="10" max="10" width="10.42578125" customWidth="1"/>
    <col min="11" max="11" width="12.7109375" customWidth="1"/>
    <col min="12" max="12" width="12.28515625" customWidth="1"/>
    <col min="13" max="13" width="8.28515625" customWidth="1"/>
    <col min="14" max="14" width="12.42578125" customWidth="1"/>
    <col min="15" max="15" width="10" customWidth="1"/>
    <col min="16" max="16" width="11.42578125" customWidth="1"/>
  </cols>
  <sheetData>
    <row r="1" spans="1:16" ht="19.5" customHeight="1" thickBot="1" x14ac:dyDescent="0.3">
      <c r="A1" s="173" t="s">
        <v>157</v>
      </c>
      <c r="B1" s="173"/>
      <c r="C1" s="173"/>
      <c r="D1" s="173"/>
      <c r="E1" s="173"/>
      <c r="F1" s="173"/>
      <c r="G1" s="173"/>
      <c r="H1" s="173"/>
      <c r="I1" s="173"/>
      <c r="J1" s="174"/>
      <c r="K1" s="174"/>
      <c r="L1" s="174"/>
    </row>
    <row r="2" spans="1:16" ht="44.25" customHeight="1" thickBot="1" x14ac:dyDescent="0.3">
      <c r="A2" s="20"/>
      <c r="B2" s="20"/>
      <c r="C2" s="20"/>
      <c r="D2" s="20"/>
      <c r="E2" s="21"/>
      <c r="F2" s="22"/>
      <c r="G2" s="23" t="s">
        <v>0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2</v>
      </c>
    </row>
    <row r="3" spans="1:16" ht="42" customHeight="1" thickBot="1" x14ac:dyDescent="0.3">
      <c r="E3" s="86" t="s">
        <v>164</v>
      </c>
      <c r="F3" s="1" t="s">
        <v>5</v>
      </c>
      <c r="G3" s="53">
        <v>3271</v>
      </c>
      <c r="H3" s="54">
        <v>4067</v>
      </c>
      <c r="I3" s="130">
        <f>SUM(G3:H3)</f>
        <v>7338</v>
      </c>
      <c r="J3" s="55">
        <v>10</v>
      </c>
      <c r="K3" s="55">
        <v>0</v>
      </c>
      <c r="L3" s="54">
        <f>SUM(J3:K3)</f>
        <v>10</v>
      </c>
    </row>
    <row r="4" spans="1:16" ht="42" customHeight="1" thickBot="1" x14ac:dyDescent="0.3">
      <c r="E4" s="86" t="s">
        <v>165</v>
      </c>
      <c r="F4" s="1" t="s">
        <v>5</v>
      </c>
      <c r="G4" s="56">
        <v>3049</v>
      </c>
      <c r="H4" s="55">
        <v>4351</v>
      </c>
      <c r="I4" s="130">
        <f>SUM(G4:H4)</f>
        <v>7400</v>
      </c>
      <c r="J4" s="55">
        <v>66</v>
      </c>
      <c r="K4" s="55">
        <v>38</v>
      </c>
      <c r="L4" s="54">
        <f>SUM(J4:K4)</f>
        <v>104</v>
      </c>
    </row>
    <row r="5" spans="1:16" ht="44.25" customHeight="1" x14ac:dyDescent="0.25"/>
    <row r="6" spans="1:16" ht="0.75" customHeight="1" x14ac:dyDescent="0.25"/>
    <row r="7" spans="1:16" ht="36.75" customHeight="1" thickBot="1" x14ac:dyDescent="0.3">
      <c r="A7" s="171" t="s">
        <v>166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48" customHeight="1" x14ac:dyDescent="0.25">
      <c r="A8" s="57" t="s">
        <v>6</v>
      </c>
      <c r="B8" s="58" t="s">
        <v>7</v>
      </c>
      <c r="C8" s="58" t="s">
        <v>8</v>
      </c>
      <c r="D8" s="147" t="s">
        <v>163</v>
      </c>
      <c r="E8" s="58" t="s">
        <v>153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152</v>
      </c>
      <c r="K8" s="58" t="s">
        <v>154</v>
      </c>
      <c r="L8" s="58" t="s">
        <v>13</v>
      </c>
      <c r="M8" s="58" t="s">
        <v>14</v>
      </c>
      <c r="N8" s="59" t="s">
        <v>15</v>
      </c>
      <c r="O8" s="60" t="s">
        <v>151</v>
      </c>
      <c r="P8" s="89" t="s">
        <v>2</v>
      </c>
    </row>
    <row r="9" spans="1:16" ht="27" customHeight="1" x14ac:dyDescent="0.25">
      <c r="A9" s="61" t="s">
        <v>16</v>
      </c>
      <c r="B9" s="114">
        <v>993</v>
      </c>
      <c r="C9" s="114">
        <v>423</v>
      </c>
      <c r="D9" s="114">
        <v>1</v>
      </c>
      <c r="E9" s="114">
        <v>32</v>
      </c>
      <c r="F9" s="114">
        <v>321</v>
      </c>
      <c r="G9" s="114">
        <v>740</v>
      </c>
      <c r="H9" s="114">
        <v>513</v>
      </c>
      <c r="I9" s="114">
        <v>28</v>
      </c>
      <c r="J9" s="114">
        <v>56</v>
      </c>
      <c r="K9" s="114">
        <v>155</v>
      </c>
      <c r="L9" s="114">
        <v>22</v>
      </c>
      <c r="M9" s="114">
        <v>239</v>
      </c>
      <c r="N9" s="115">
        <v>874</v>
      </c>
      <c r="O9" s="114">
        <v>8</v>
      </c>
      <c r="P9" s="146">
        <f t="shared" ref="P9:P18" si="0">SUM(B9:O9)</f>
        <v>4405</v>
      </c>
    </row>
    <row r="10" spans="1:16" ht="21.75" customHeight="1" x14ac:dyDescent="0.25">
      <c r="A10" s="61" t="s">
        <v>17</v>
      </c>
      <c r="B10" s="114"/>
      <c r="C10" s="114"/>
      <c r="D10" s="114"/>
      <c r="E10" s="116"/>
      <c r="F10" s="114"/>
      <c r="G10" s="114"/>
      <c r="H10" s="114"/>
      <c r="I10" s="114"/>
      <c r="J10" s="114"/>
      <c r="K10" s="114"/>
      <c r="L10" s="114"/>
      <c r="M10" s="114"/>
      <c r="N10" s="115"/>
      <c r="O10" s="145"/>
      <c r="P10" s="146">
        <f t="shared" si="0"/>
        <v>0</v>
      </c>
    </row>
    <row r="11" spans="1:16" ht="21.75" customHeight="1" x14ac:dyDescent="0.25">
      <c r="A11" s="61" t="s">
        <v>18</v>
      </c>
      <c r="B11" s="114">
        <v>37</v>
      </c>
      <c r="C11" s="114">
        <v>49</v>
      </c>
      <c r="D11" s="114"/>
      <c r="E11" s="114"/>
      <c r="F11" s="114"/>
      <c r="G11" s="114"/>
      <c r="H11" s="114">
        <v>15</v>
      </c>
      <c r="I11" s="114"/>
      <c r="J11" s="114"/>
      <c r="K11" s="114"/>
      <c r="L11" s="114"/>
      <c r="M11" s="114"/>
      <c r="N11" s="115"/>
      <c r="O11" s="117"/>
      <c r="P11" s="146">
        <f t="shared" si="0"/>
        <v>101</v>
      </c>
    </row>
    <row r="12" spans="1:16" ht="21.75" customHeight="1" x14ac:dyDescent="0.25">
      <c r="A12" s="61" t="s">
        <v>19</v>
      </c>
      <c r="B12" s="114">
        <v>189</v>
      </c>
      <c r="C12" s="114">
        <v>11</v>
      </c>
      <c r="D12" s="114"/>
      <c r="E12" s="114"/>
      <c r="F12" s="114"/>
      <c r="G12" s="114"/>
      <c r="H12" s="114">
        <v>46</v>
      </c>
      <c r="I12" s="114">
        <v>1</v>
      </c>
      <c r="J12" s="114">
        <v>1</v>
      </c>
      <c r="K12" s="114"/>
      <c r="L12" s="114"/>
      <c r="M12" s="114"/>
      <c r="N12" s="115">
        <v>78</v>
      </c>
      <c r="O12" s="117"/>
      <c r="P12" s="146">
        <f t="shared" si="0"/>
        <v>326</v>
      </c>
    </row>
    <row r="13" spans="1:16" ht="22.5" customHeight="1" x14ac:dyDescent="0.25">
      <c r="A13" s="61" t="s">
        <v>20</v>
      </c>
      <c r="B13" s="114">
        <v>125</v>
      </c>
      <c r="C13" s="114">
        <v>5</v>
      </c>
      <c r="D13" s="114"/>
      <c r="E13" s="114"/>
      <c r="F13" s="114"/>
      <c r="G13" s="114"/>
      <c r="H13" s="114">
        <v>25</v>
      </c>
      <c r="I13" s="114"/>
      <c r="J13" s="114"/>
      <c r="K13" s="114"/>
      <c r="L13" s="114"/>
      <c r="M13" s="114"/>
      <c r="N13" s="115">
        <v>31</v>
      </c>
      <c r="O13" s="117"/>
      <c r="P13" s="146">
        <f t="shared" si="0"/>
        <v>186</v>
      </c>
    </row>
    <row r="14" spans="1:16" ht="22.5" customHeight="1" x14ac:dyDescent="0.25">
      <c r="A14" s="61" t="s">
        <v>21</v>
      </c>
      <c r="B14" s="132">
        <v>748</v>
      </c>
      <c r="C14" s="132">
        <v>167</v>
      </c>
      <c r="D14" s="132"/>
      <c r="E14" s="132"/>
      <c r="F14" s="132"/>
      <c r="G14" s="132"/>
      <c r="H14" s="132">
        <v>102</v>
      </c>
      <c r="I14" s="132"/>
      <c r="J14" s="132">
        <v>3</v>
      </c>
      <c r="K14" s="132"/>
      <c r="L14" s="132"/>
      <c r="M14" s="132"/>
      <c r="N14" s="133">
        <v>75</v>
      </c>
      <c r="O14" s="153"/>
      <c r="P14" s="146">
        <f t="shared" si="0"/>
        <v>1095</v>
      </c>
    </row>
    <row r="15" spans="1:16" ht="22.5" customHeight="1" x14ac:dyDescent="0.25">
      <c r="A15" s="61" t="s">
        <v>22</v>
      </c>
      <c r="B15" s="114">
        <v>114</v>
      </c>
      <c r="C15" s="114">
        <v>9</v>
      </c>
      <c r="D15" s="114"/>
      <c r="E15" s="114"/>
      <c r="F15" s="114"/>
      <c r="G15" s="114"/>
      <c r="H15" s="114">
        <v>7</v>
      </c>
      <c r="I15" s="114"/>
      <c r="J15" s="114"/>
      <c r="K15" s="114"/>
      <c r="L15" s="114"/>
      <c r="M15" s="114"/>
      <c r="N15" s="115"/>
      <c r="O15" s="117"/>
      <c r="P15" s="146">
        <f t="shared" si="0"/>
        <v>130</v>
      </c>
    </row>
    <row r="16" spans="1:16" ht="21" customHeight="1" x14ac:dyDescent="0.25">
      <c r="A16" s="61" t="s">
        <v>23</v>
      </c>
      <c r="B16" s="114">
        <v>475</v>
      </c>
      <c r="C16" s="114">
        <v>13</v>
      </c>
      <c r="D16" s="114"/>
      <c r="E16" s="114"/>
      <c r="F16" s="114"/>
      <c r="G16" s="114"/>
      <c r="H16" s="114">
        <v>35</v>
      </c>
      <c r="I16" s="114"/>
      <c r="J16" s="114"/>
      <c r="K16" s="114"/>
      <c r="L16" s="114"/>
      <c r="M16" s="114"/>
      <c r="N16" s="115">
        <v>59</v>
      </c>
      <c r="O16" s="117"/>
      <c r="P16" s="146">
        <f t="shared" si="0"/>
        <v>582</v>
      </c>
    </row>
    <row r="17" spans="1:16" ht="22.5" customHeight="1" x14ac:dyDescent="0.25">
      <c r="A17" s="61" t="s">
        <v>24</v>
      </c>
      <c r="B17" s="114">
        <v>76</v>
      </c>
      <c r="C17" s="114">
        <v>2</v>
      </c>
      <c r="D17" s="114"/>
      <c r="E17" s="114"/>
      <c r="F17" s="114"/>
      <c r="G17" s="114"/>
      <c r="H17" s="114">
        <v>28</v>
      </c>
      <c r="I17" s="114"/>
      <c r="J17" s="114"/>
      <c r="K17" s="114"/>
      <c r="L17" s="114"/>
      <c r="M17" s="114"/>
      <c r="N17" s="115">
        <v>31</v>
      </c>
      <c r="O17" s="117"/>
      <c r="P17" s="146">
        <f t="shared" si="0"/>
        <v>137</v>
      </c>
    </row>
    <row r="18" spans="1:16" ht="21.75" customHeight="1" x14ac:dyDescent="0.25">
      <c r="A18" s="61" t="s">
        <v>25</v>
      </c>
      <c r="B18" s="114">
        <v>201</v>
      </c>
      <c r="C18" s="114">
        <v>44</v>
      </c>
      <c r="D18" s="114"/>
      <c r="E18" s="114"/>
      <c r="F18" s="114">
        <v>5</v>
      </c>
      <c r="G18" s="114"/>
      <c r="H18" s="114">
        <v>114</v>
      </c>
      <c r="I18" s="114">
        <v>4</v>
      </c>
      <c r="J18" s="114">
        <v>18</v>
      </c>
      <c r="K18" s="114"/>
      <c r="L18" s="114"/>
      <c r="M18" s="114"/>
      <c r="N18" s="115">
        <v>52</v>
      </c>
      <c r="O18" s="117"/>
      <c r="P18" s="146">
        <f t="shared" si="0"/>
        <v>438</v>
      </c>
    </row>
    <row r="19" spans="1:16" ht="30.75" customHeight="1" x14ac:dyDescent="0.25">
      <c r="A19" s="125" t="s">
        <v>2</v>
      </c>
      <c r="B19" s="126">
        <f>SUM(B9:B18)</f>
        <v>2958</v>
      </c>
      <c r="C19" s="126">
        <f t="shared" ref="C19:P19" si="1">SUM(C9:C18)</f>
        <v>723</v>
      </c>
      <c r="D19" s="126">
        <f t="shared" si="1"/>
        <v>1</v>
      </c>
      <c r="E19" s="126">
        <f t="shared" si="1"/>
        <v>32</v>
      </c>
      <c r="F19" s="126">
        <f t="shared" si="1"/>
        <v>326</v>
      </c>
      <c r="G19" s="126">
        <f t="shared" si="1"/>
        <v>740</v>
      </c>
      <c r="H19" s="126">
        <f t="shared" si="1"/>
        <v>885</v>
      </c>
      <c r="I19" s="126">
        <f t="shared" si="1"/>
        <v>33</v>
      </c>
      <c r="J19" s="126">
        <f t="shared" si="1"/>
        <v>78</v>
      </c>
      <c r="K19" s="126">
        <f t="shared" si="1"/>
        <v>155</v>
      </c>
      <c r="L19" s="126">
        <f t="shared" si="1"/>
        <v>22</v>
      </c>
      <c r="M19" s="126">
        <f t="shared" si="1"/>
        <v>239</v>
      </c>
      <c r="N19" s="126">
        <f t="shared" si="1"/>
        <v>1200</v>
      </c>
      <c r="O19" s="126">
        <f t="shared" si="1"/>
        <v>8</v>
      </c>
      <c r="P19" s="126">
        <f t="shared" si="1"/>
        <v>7400</v>
      </c>
    </row>
    <row r="22" spans="1:16" x14ac:dyDescent="0.25">
      <c r="O22" s="154"/>
    </row>
    <row r="27" spans="1:16" x14ac:dyDescent="0.25">
      <c r="E27" t="s">
        <v>26</v>
      </c>
    </row>
  </sheetData>
  <mergeCells count="2">
    <mergeCell ref="A7:P7"/>
    <mergeCell ref="A1:L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5" t="s">
        <v>27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2" ht="15.75" x14ac:dyDescent="0.25">
      <c r="A3" s="176" t="s">
        <v>28</v>
      </c>
      <c r="B3" s="176"/>
      <c r="C3" s="176"/>
      <c r="D3" s="176"/>
      <c r="E3" s="3"/>
    </row>
    <row r="4" spans="1:12" ht="16.5" thickBot="1" x14ac:dyDescent="0.3">
      <c r="A4" s="62"/>
      <c r="B4" s="62"/>
      <c r="C4" s="62"/>
      <c r="D4" s="62"/>
      <c r="E4" s="3"/>
      <c r="F4" s="177" t="s">
        <v>155</v>
      </c>
      <c r="G4" s="178"/>
      <c r="H4" s="178"/>
      <c r="I4" s="178"/>
      <c r="J4" s="178"/>
      <c r="K4" s="178"/>
      <c r="L4" s="178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155">
        <v>1030224709.5500001</v>
      </c>
      <c r="C6" s="148">
        <v>1650005141.8599999</v>
      </c>
      <c r="D6" s="90">
        <f>(C6-B6)/B6*100</f>
        <v>60.159732781086042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155">
        <v>32367874.41</v>
      </c>
      <c r="C7" s="148">
        <v>37691343.409999996</v>
      </c>
      <c r="D7" s="127">
        <f>(C7-B7)/B7*100</f>
        <v>16.446767348909756</v>
      </c>
      <c r="F7" s="49" t="s">
        <v>35</v>
      </c>
      <c r="G7" s="156">
        <v>4707735.9999999991</v>
      </c>
      <c r="H7" s="149">
        <v>18497775.91</v>
      </c>
      <c r="I7" s="118">
        <f>(H7-G7)/G7*100</f>
        <v>292.92296573129852</v>
      </c>
    </row>
    <row r="8" spans="1:12" ht="39" thickBot="1" x14ac:dyDescent="0.3">
      <c r="A8" s="46" t="s">
        <v>33</v>
      </c>
      <c r="B8" s="155">
        <v>33186028.59</v>
      </c>
      <c r="C8" s="148">
        <v>44078719.18</v>
      </c>
      <c r="D8" s="90">
        <f t="shared" ref="D8:D9" si="0">(C8-B8)/B8*100</f>
        <v>32.823121816035297</v>
      </c>
      <c r="F8" s="49" t="s">
        <v>36</v>
      </c>
      <c r="G8" s="156">
        <v>4186690.41</v>
      </c>
      <c r="H8" s="149">
        <v>15701563.77</v>
      </c>
      <c r="I8" s="118">
        <f t="shared" ref="I8:I9" si="1">(H8-G8)/G8*100</f>
        <v>275.03522430262518</v>
      </c>
    </row>
    <row r="9" spans="1:12" ht="51.75" customHeight="1" thickBot="1" x14ac:dyDescent="0.3">
      <c r="A9" s="47" t="s">
        <v>34</v>
      </c>
      <c r="B9" s="112">
        <f>SUM(B6:B8)</f>
        <v>1095778612.55</v>
      </c>
      <c r="C9" s="112">
        <f>SUM(C6:C8)</f>
        <v>1731775204.45</v>
      </c>
      <c r="D9" s="113">
        <f t="shared" si="0"/>
        <v>58.040610084546593</v>
      </c>
      <c r="F9" s="124" t="s">
        <v>37</v>
      </c>
      <c r="G9" s="156">
        <v>1272847.5699999998</v>
      </c>
      <c r="H9" s="149">
        <v>8027066.3399999999</v>
      </c>
      <c r="I9" s="118">
        <f t="shared" si="1"/>
        <v>530.63846207444931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5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9" t="s">
        <v>158</v>
      </c>
      <c r="B2" s="179"/>
      <c r="C2" s="179"/>
      <c r="D2" s="179"/>
      <c r="E2" s="179"/>
      <c r="F2" s="179"/>
      <c r="G2" s="179"/>
      <c r="H2" s="179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80" t="s">
        <v>38</v>
      </c>
      <c r="B4" s="182" t="s">
        <v>164</v>
      </c>
      <c r="C4" s="182" t="s">
        <v>167</v>
      </c>
      <c r="D4" s="184" t="s">
        <v>30</v>
      </c>
      <c r="E4" s="4"/>
    </row>
    <row r="5" spans="1:8" ht="18" customHeight="1" thickBot="1" x14ac:dyDescent="0.3">
      <c r="A5" s="181"/>
      <c r="B5" s="183"/>
      <c r="C5" s="183"/>
      <c r="D5" s="185"/>
      <c r="E5" s="4"/>
    </row>
    <row r="6" spans="1:8" ht="23.25" customHeight="1" thickBot="1" x14ac:dyDescent="0.3">
      <c r="A6" s="50" t="s">
        <v>55</v>
      </c>
      <c r="B6" s="157">
        <v>567240231.85000002</v>
      </c>
      <c r="C6" s="150">
        <v>710453831.76999998</v>
      </c>
      <c r="D6" s="96">
        <f>(C6-B6)/B6*100</f>
        <v>25.247433429205547</v>
      </c>
      <c r="E6" s="4"/>
    </row>
    <row r="7" spans="1:8" ht="23.25" customHeight="1" thickBot="1" x14ac:dyDescent="0.3">
      <c r="A7" s="50" t="s">
        <v>39</v>
      </c>
      <c r="B7" s="157">
        <v>50752047.529999994</v>
      </c>
      <c r="C7" s="150">
        <v>82925456.140000001</v>
      </c>
      <c r="D7" s="96">
        <f t="shared" ref="D7:D23" si="0">(C7-B7)/B7*100</f>
        <v>63.393321404386718</v>
      </c>
      <c r="E7" s="4"/>
    </row>
    <row r="8" spans="1:8" ht="23.25" customHeight="1" thickBot="1" x14ac:dyDescent="0.3">
      <c r="A8" s="50" t="s">
        <v>40</v>
      </c>
      <c r="B8" s="158">
        <v>7484014.0800000001</v>
      </c>
      <c r="C8" s="150">
        <v>12211570.02</v>
      </c>
      <c r="D8" s="96">
        <f t="shared" si="0"/>
        <v>63.168720548425263</v>
      </c>
      <c r="E8" s="4"/>
    </row>
    <row r="9" spans="1:8" ht="23.25" customHeight="1" thickBot="1" x14ac:dyDescent="0.3">
      <c r="A9" s="51" t="s">
        <v>41</v>
      </c>
      <c r="B9" s="159">
        <v>50208012.100000001</v>
      </c>
      <c r="C9" s="150">
        <v>83516556.269999996</v>
      </c>
      <c r="D9" s="96">
        <f t="shared" si="0"/>
        <v>66.341093337172765</v>
      </c>
      <c r="E9" s="4"/>
    </row>
    <row r="10" spans="1:8" ht="23.25" customHeight="1" thickBot="1" x14ac:dyDescent="0.3">
      <c r="A10" s="50" t="s">
        <v>42</v>
      </c>
      <c r="B10" s="157">
        <v>25726953.079999998</v>
      </c>
      <c r="C10" s="150">
        <v>39557494.079999998</v>
      </c>
      <c r="D10" s="96">
        <f t="shared" si="0"/>
        <v>53.758954498003853</v>
      </c>
      <c r="E10" s="4"/>
    </row>
    <row r="11" spans="1:8" ht="23.25" customHeight="1" thickBot="1" x14ac:dyDescent="0.3">
      <c r="A11" s="50" t="s">
        <v>43</v>
      </c>
      <c r="B11" s="157">
        <v>18764792.41</v>
      </c>
      <c r="C11" s="150">
        <v>31090221.75</v>
      </c>
      <c r="D11" s="96">
        <f t="shared" si="0"/>
        <v>65.683803320049634</v>
      </c>
      <c r="E11" s="4"/>
    </row>
    <row r="12" spans="1:8" ht="23.25" customHeight="1" thickBot="1" x14ac:dyDescent="0.3">
      <c r="A12" s="50" t="s">
        <v>44</v>
      </c>
      <c r="B12" s="157">
        <v>32733204.959999997</v>
      </c>
      <c r="C12" s="150">
        <v>54473944.859999999</v>
      </c>
      <c r="D12" s="96">
        <f t="shared" si="0"/>
        <v>66.417999479633011</v>
      </c>
      <c r="E12" s="4"/>
    </row>
    <row r="13" spans="1:8" ht="23.25" customHeight="1" thickBot="1" x14ac:dyDescent="0.3">
      <c r="A13" s="50" t="s">
        <v>45</v>
      </c>
      <c r="B13" s="157">
        <v>5218638.0199999996</v>
      </c>
      <c r="C13" s="150">
        <v>7918661.1399999997</v>
      </c>
      <c r="D13" s="96">
        <f t="shared" si="0"/>
        <v>51.738080120759179</v>
      </c>
      <c r="E13" s="4"/>
    </row>
    <row r="14" spans="1:8" ht="23.25" customHeight="1" thickBot="1" x14ac:dyDescent="0.3">
      <c r="A14" s="50" t="s">
        <v>46</v>
      </c>
      <c r="B14" s="157">
        <v>13716203.789999999</v>
      </c>
      <c r="C14" s="150">
        <v>22147102.379999999</v>
      </c>
      <c r="D14" s="96">
        <f t="shared" si="0"/>
        <v>61.466705504526487</v>
      </c>
      <c r="E14" s="4"/>
    </row>
    <row r="15" spans="1:8" ht="23.25" customHeight="1" thickBot="1" x14ac:dyDescent="0.3">
      <c r="A15" s="50" t="s">
        <v>47</v>
      </c>
      <c r="B15" s="157">
        <v>38690888.609999999</v>
      </c>
      <c r="C15" s="150">
        <v>59490590.689999998</v>
      </c>
      <c r="D15" s="96">
        <f t="shared" si="0"/>
        <v>53.758656953213865</v>
      </c>
      <c r="E15" s="4"/>
    </row>
    <row r="16" spans="1:8" ht="23.25" customHeight="1" thickBot="1" x14ac:dyDescent="0.3">
      <c r="A16" s="50" t="s">
        <v>48</v>
      </c>
      <c r="B16" s="157">
        <v>17482626.849999998</v>
      </c>
      <c r="C16" s="150">
        <v>29302039.34</v>
      </c>
      <c r="D16" s="96">
        <f t="shared" si="0"/>
        <v>67.606616507976341</v>
      </c>
      <c r="E16" s="4"/>
    </row>
    <row r="17" spans="1:5" ht="23.25" customHeight="1" thickBot="1" x14ac:dyDescent="0.3">
      <c r="A17" s="50" t="s">
        <v>49</v>
      </c>
      <c r="B17" s="157">
        <v>15405217.390000001</v>
      </c>
      <c r="C17" s="150">
        <v>25696678.969999999</v>
      </c>
      <c r="D17" s="96">
        <f t="shared" si="0"/>
        <v>66.80503961392003</v>
      </c>
      <c r="E17" s="4"/>
    </row>
    <row r="18" spans="1:5" ht="23.25" customHeight="1" thickBot="1" x14ac:dyDescent="0.3">
      <c r="A18" s="50" t="s">
        <v>50</v>
      </c>
      <c r="B18" s="157">
        <v>8023924.7400000002</v>
      </c>
      <c r="C18" s="150">
        <v>13043990.970000001</v>
      </c>
      <c r="D18" s="96">
        <f t="shared" si="0"/>
        <v>62.563725267443125</v>
      </c>
      <c r="E18" s="4"/>
    </row>
    <row r="19" spans="1:5" ht="23.25" customHeight="1" thickBot="1" x14ac:dyDescent="0.3">
      <c r="A19" s="51" t="s">
        <v>51</v>
      </c>
      <c r="B19" s="157">
        <v>127667265.84999999</v>
      </c>
      <c r="C19" s="150">
        <v>377647272.74000001</v>
      </c>
      <c r="D19" s="96">
        <f>(C19-B19)/B19*100</f>
        <v>195.80587492467242</v>
      </c>
      <c r="E19" s="4"/>
    </row>
    <row r="20" spans="1:5" ht="23.25" customHeight="1" thickBot="1" x14ac:dyDescent="0.3">
      <c r="A20" s="50" t="s">
        <v>52</v>
      </c>
      <c r="B20" s="157">
        <v>39767294.509999998</v>
      </c>
      <c r="C20" s="150">
        <v>60531222.920000002</v>
      </c>
      <c r="D20" s="96">
        <f t="shared" si="0"/>
        <v>52.21358069701887</v>
      </c>
      <c r="E20" s="4"/>
    </row>
    <row r="21" spans="1:5" ht="23.25" customHeight="1" thickBot="1" x14ac:dyDescent="0.3">
      <c r="A21" s="50" t="s">
        <v>53</v>
      </c>
      <c r="B21" s="157">
        <v>50036462.590000004</v>
      </c>
      <c r="C21" s="150">
        <v>78126749.579999998</v>
      </c>
      <c r="D21" s="96">
        <f t="shared" si="0"/>
        <v>56.139634050817087</v>
      </c>
      <c r="E21" s="4"/>
    </row>
    <row r="22" spans="1:5" ht="23.25" customHeight="1" thickBot="1" x14ac:dyDescent="0.3">
      <c r="A22" s="50" t="s">
        <v>54</v>
      </c>
      <c r="B22" s="157">
        <v>26850736.690000001</v>
      </c>
      <c r="C22" s="150">
        <v>43641820.829999998</v>
      </c>
      <c r="D22" s="96">
        <f t="shared" si="0"/>
        <v>62.53491043414644</v>
      </c>
      <c r="E22" s="4"/>
    </row>
    <row r="23" spans="1:5" ht="26.25" customHeight="1" thickBot="1" x14ac:dyDescent="0.3">
      <c r="A23" s="87" t="s">
        <v>2</v>
      </c>
      <c r="B23" s="94">
        <f>SUM(B6:B22)</f>
        <v>1095768515.0500002</v>
      </c>
      <c r="C23" s="94">
        <f>SUM(C6:C22)</f>
        <v>1731775204.4499998</v>
      </c>
      <c r="D23" s="95">
        <f t="shared" si="0"/>
        <v>58.042066427778174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E21" sqref="E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31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6" t="s">
        <v>56</v>
      </c>
      <c r="B2" s="188" t="s">
        <v>164</v>
      </c>
      <c r="C2" s="189"/>
      <c r="D2" s="189"/>
      <c r="E2" s="188" t="s">
        <v>167</v>
      </c>
      <c r="F2" s="189"/>
      <c r="G2" s="189"/>
    </row>
    <row r="3" spans="1:9" ht="42.75" thickBot="1" x14ac:dyDescent="0.3">
      <c r="A3" s="187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60">
        <v>57555994.18</v>
      </c>
      <c r="C4" s="161">
        <v>567240231.85000002</v>
      </c>
      <c r="D4" s="91">
        <f>(B4/C4)*100</f>
        <v>10.146669955388496</v>
      </c>
      <c r="E4" s="151">
        <v>59559971.869999997</v>
      </c>
      <c r="F4" s="150">
        <v>710453831.76999998</v>
      </c>
      <c r="G4" s="91">
        <f>(E4/F4)*100</f>
        <v>8.3833697851434419</v>
      </c>
    </row>
    <row r="5" spans="1:9" ht="20.25" customHeight="1" thickBot="1" x14ac:dyDescent="0.3">
      <c r="A5" s="5" t="s">
        <v>39</v>
      </c>
      <c r="B5" s="160">
        <v>4191092.36</v>
      </c>
      <c r="C5" s="161">
        <v>50752047.529999994</v>
      </c>
      <c r="D5" s="91">
        <f t="shared" ref="D5:D20" si="0">(B5/C5)*100</f>
        <v>8.2579768974298187</v>
      </c>
      <c r="E5" s="151">
        <v>5558932.3200000003</v>
      </c>
      <c r="F5" s="150">
        <v>82925456.140000001</v>
      </c>
      <c r="G5" s="91">
        <f t="shared" ref="G5:G21" si="1">(E5/F5)*100</f>
        <v>6.7035293850118345</v>
      </c>
    </row>
    <row r="6" spans="1:9" ht="20.25" customHeight="1" thickBot="1" x14ac:dyDescent="0.3">
      <c r="A6" s="5" t="s">
        <v>60</v>
      </c>
      <c r="B6" s="160">
        <v>3057068.1</v>
      </c>
      <c r="C6" s="161">
        <v>7484014.0800000001</v>
      </c>
      <c r="D6" s="91">
        <f t="shared" si="0"/>
        <v>40.847973658542344</v>
      </c>
      <c r="E6" s="151">
        <v>4227884.78</v>
      </c>
      <c r="F6" s="150">
        <v>12211570.02</v>
      </c>
      <c r="G6" s="91">
        <f t="shared" si="1"/>
        <v>34.621959118079069</v>
      </c>
    </row>
    <row r="7" spans="1:9" ht="20.25" customHeight="1" thickBot="1" x14ac:dyDescent="0.3">
      <c r="A7" s="52" t="s">
        <v>41</v>
      </c>
      <c r="B7" s="160">
        <v>4791345.67</v>
      </c>
      <c r="C7" s="161">
        <v>50208012.100000001</v>
      </c>
      <c r="D7" s="91">
        <f t="shared" si="0"/>
        <v>9.5429901914001487</v>
      </c>
      <c r="E7" s="151">
        <v>4566206.32</v>
      </c>
      <c r="F7" s="150">
        <v>83516556.269999996</v>
      </c>
      <c r="G7" s="91">
        <f t="shared" si="1"/>
        <v>5.4674264887526602</v>
      </c>
    </row>
    <row r="8" spans="1:9" ht="20.25" customHeight="1" thickBot="1" x14ac:dyDescent="0.3">
      <c r="A8" s="128" t="s">
        <v>42</v>
      </c>
      <c r="B8" s="160">
        <v>2471681.62</v>
      </c>
      <c r="C8" s="161">
        <v>25737050.579999998</v>
      </c>
      <c r="D8" s="91">
        <f t="shared" si="0"/>
        <v>9.6035931246944006</v>
      </c>
      <c r="E8" s="151">
        <v>2648458.14</v>
      </c>
      <c r="F8" s="150">
        <v>39557494.079999998</v>
      </c>
      <c r="G8" s="91">
        <f t="shared" si="1"/>
        <v>6.6952121250244785</v>
      </c>
    </row>
    <row r="9" spans="1:9" ht="20.25" customHeight="1" thickBot="1" x14ac:dyDescent="0.3">
      <c r="A9" s="128" t="s">
        <v>43</v>
      </c>
      <c r="B9" s="160">
        <v>13944153.699999999</v>
      </c>
      <c r="C9" s="161">
        <v>18764792.41</v>
      </c>
      <c r="D9" s="91">
        <f t="shared" si="0"/>
        <v>74.310194300731936</v>
      </c>
      <c r="E9" s="151">
        <v>16738098.060000001</v>
      </c>
      <c r="F9" s="150">
        <v>31090221.75</v>
      </c>
      <c r="G9" s="91">
        <f t="shared" si="1"/>
        <v>53.837178115334602</v>
      </c>
    </row>
    <row r="10" spans="1:9" ht="20.25" customHeight="1" thickBot="1" x14ac:dyDescent="0.3">
      <c r="A10" s="128" t="s">
        <v>44</v>
      </c>
      <c r="B10" s="160">
        <v>2921643.19</v>
      </c>
      <c r="C10" s="161">
        <v>32733204.959999997</v>
      </c>
      <c r="D10" s="91">
        <f t="shared" si="0"/>
        <v>8.9256251979305112</v>
      </c>
      <c r="E10" s="151">
        <v>2012362.68</v>
      </c>
      <c r="F10" s="150">
        <v>54473944.859999999</v>
      </c>
      <c r="G10" s="91">
        <f t="shared" si="1"/>
        <v>3.6941746832762794</v>
      </c>
    </row>
    <row r="11" spans="1:9" ht="20.25" customHeight="1" thickBot="1" x14ac:dyDescent="0.3">
      <c r="A11" s="128" t="s">
        <v>45</v>
      </c>
      <c r="B11" s="160">
        <v>2328563</v>
      </c>
      <c r="C11" s="161">
        <v>5218638.0199999996</v>
      </c>
      <c r="D11" s="91">
        <f t="shared" si="0"/>
        <v>44.620128682540816</v>
      </c>
      <c r="E11" s="151">
        <v>2742196.99</v>
      </c>
      <c r="F11" s="150">
        <v>7918661.1399999997</v>
      </c>
      <c r="G11" s="91">
        <f t="shared" si="1"/>
        <v>34.629553424734631</v>
      </c>
    </row>
    <row r="12" spans="1:9" ht="20.25" customHeight="1" thickBot="1" x14ac:dyDescent="0.3">
      <c r="A12" s="128" t="s">
        <v>46</v>
      </c>
      <c r="B12" s="160">
        <v>10700781.92</v>
      </c>
      <c r="C12" s="161">
        <v>13716203.789999999</v>
      </c>
      <c r="D12" s="91">
        <f t="shared" si="0"/>
        <v>78.015623592597564</v>
      </c>
      <c r="E12" s="151">
        <v>17217263.260000002</v>
      </c>
      <c r="F12" s="150">
        <v>22147102.379999999</v>
      </c>
      <c r="G12" s="91">
        <f t="shared" si="1"/>
        <v>77.740478029975151</v>
      </c>
    </row>
    <row r="13" spans="1:9" ht="20.25" customHeight="1" thickBot="1" x14ac:dyDescent="0.3">
      <c r="A13" s="128" t="s">
        <v>47</v>
      </c>
      <c r="B13" s="160">
        <v>4676733.46</v>
      </c>
      <c r="C13" s="161">
        <v>38690888.609999999</v>
      </c>
      <c r="D13" s="91">
        <f t="shared" si="0"/>
        <v>12.08742840502055</v>
      </c>
      <c r="E13" s="151">
        <v>4066783.63</v>
      </c>
      <c r="F13" s="150">
        <v>59490590.689999998</v>
      </c>
      <c r="G13" s="91">
        <f>(E13/F13)*100</f>
        <v>6.8360115151514229</v>
      </c>
    </row>
    <row r="14" spans="1:9" ht="20.25" customHeight="1" thickBot="1" x14ac:dyDescent="0.3">
      <c r="A14" s="128" t="s">
        <v>48</v>
      </c>
      <c r="B14" s="160">
        <v>10454195.639999999</v>
      </c>
      <c r="C14" s="161">
        <v>17482626.849999998</v>
      </c>
      <c r="D14" s="91">
        <f t="shared" si="0"/>
        <v>59.797624977621709</v>
      </c>
      <c r="E14" s="151">
        <v>14535398.17</v>
      </c>
      <c r="F14" s="150">
        <v>29302039.34</v>
      </c>
      <c r="G14" s="91">
        <f t="shared" si="1"/>
        <v>49.605414835949098</v>
      </c>
    </row>
    <row r="15" spans="1:9" ht="20.25" customHeight="1" thickBot="1" x14ac:dyDescent="0.3">
      <c r="A15" s="128" t="s">
        <v>149</v>
      </c>
      <c r="B15" s="160">
        <v>1255627.97</v>
      </c>
      <c r="C15" s="161">
        <v>15405217.390000001</v>
      </c>
      <c r="D15" s="91">
        <f t="shared" si="0"/>
        <v>8.1506669994482941</v>
      </c>
      <c r="E15" s="151">
        <v>971998.8</v>
      </c>
      <c r="F15" s="150">
        <v>25696678.969999999</v>
      </c>
      <c r="G15" s="91">
        <f t="shared" si="1"/>
        <v>3.7825852949121392</v>
      </c>
    </row>
    <row r="16" spans="1:9" ht="20.25" customHeight="1" thickBot="1" x14ac:dyDescent="0.3">
      <c r="A16" s="128" t="s">
        <v>50</v>
      </c>
      <c r="B16" s="160">
        <v>481191.57</v>
      </c>
      <c r="C16" s="161">
        <v>8023924.7400000002</v>
      </c>
      <c r="D16" s="91">
        <f t="shared" si="0"/>
        <v>5.9969601609199543</v>
      </c>
      <c r="E16" s="151">
        <v>259928.47</v>
      </c>
      <c r="F16" s="150">
        <v>13043990.970000001</v>
      </c>
      <c r="G16" s="91">
        <f t="shared" si="1"/>
        <v>1.992706607953133</v>
      </c>
    </row>
    <row r="17" spans="1:7" ht="20.25" customHeight="1" thickBot="1" x14ac:dyDescent="0.3">
      <c r="A17" s="129" t="s">
        <v>51</v>
      </c>
      <c r="B17" s="160">
        <v>8748916.2100000009</v>
      </c>
      <c r="C17" s="161">
        <v>127667265.84999999</v>
      </c>
      <c r="D17" s="91">
        <f t="shared" si="0"/>
        <v>6.8529048160860269</v>
      </c>
      <c r="E17" s="151">
        <v>6440454.8600000003</v>
      </c>
      <c r="F17" s="150">
        <v>377647272.74000001</v>
      </c>
      <c r="G17" s="91">
        <f t="shared" si="1"/>
        <v>1.7054154299252893</v>
      </c>
    </row>
    <row r="18" spans="1:7" ht="20.25" customHeight="1" thickBot="1" x14ac:dyDescent="0.3">
      <c r="A18" s="128" t="s">
        <v>52</v>
      </c>
      <c r="B18" s="160">
        <v>2624356.2200000002</v>
      </c>
      <c r="C18" s="161">
        <v>39767294.509999998</v>
      </c>
      <c r="D18" s="91">
        <f t="shared" si="0"/>
        <v>6.5992827833436642</v>
      </c>
      <c r="E18" s="151">
        <v>1715005.29</v>
      </c>
      <c r="F18" s="150">
        <v>60531222.920000002</v>
      </c>
      <c r="G18" s="91">
        <f t="shared" si="1"/>
        <v>2.8332572964313076</v>
      </c>
    </row>
    <row r="19" spans="1:7" ht="20.25" customHeight="1" thickBot="1" x14ac:dyDescent="0.3">
      <c r="A19" s="128" t="s">
        <v>53</v>
      </c>
      <c r="B19" s="160">
        <v>3291815.28</v>
      </c>
      <c r="C19" s="161">
        <v>50036462.590000004</v>
      </c>
      <c r="D19" s="91">
        <f t="shared" si="0"/>
        <v>6.578832934240805</v>
      </c>
      <c r="E19" s="151">
        <v>2135770.6800000002</v>
      </c>
      <c r="F19" s="150">
        <v>78126749.579999998</v>
      </c>
      <c r="G19" s="91">
        <f t="shared" si="1"/>
        <v>2.7337252496509148</v>
      </c>
    </row>
    <row r="20" spans="1:7" ht="20.25" customHeight="1" thickBot="1" x14ac:dyDescent="0.3">
      <c r="A20" s="128" t="s">
        <v>54</v>
      </c>
      <c r="B20" s="160">
        <v>62024829.770000003</v>
      </c>
      <c r="C20" s="161">
        <v>26850736.690000001</v>
      </c>
      <c r="D20" s="91">
        <f t="shared" si="0"/>
        <v>230.99861462311333</v>
      </c>
      <c r="E20" s="151">
        <v>388900327.24000001</v>
      </c>
      <c r="F20" s="150">
        <v>43641820.829999998</v>
      </c>
      <c r="G20" s="91">
        <f t="shared" si="1"/>
        <v>891.11847270282658</v>
      </c>
    </row>
    <row r="21" spans="1:7" ht="21" customHeight="1" thickBot="1" x14ac:dyDescent="0.3">
      <c r="A21" s="40" t="s">
        <v>2</v>
      </c>
      <c r="B21" s="93">
        <f>SUM(B2:B20)</f>
        <v>195519989.86000001</v>
      </c>
      <c r="C21" s="93">
        <f>SUM(C2:C20)</f>
        <v>1095778612.5500002</v>
      </c>
      <c r="D21" s="92">
        <f>(B21/C21)*100</f>
        <v>17.843019349045605</v>
      </c>
      <c r="E21" s="93">
        <f>SUM(E4:E20)</f>
        <v>534297041.56000006</v>
      </c>
      <c r="F21" s="93">
        <f>SUM(F4:F20)</f>
        <v>1731775204.4499998</v>
      </c>
      <c r="G21" s="91">
        <f t="shared" si="1"/>
        <v>30.852563322714232</v>
      </c>
    </row>
    <row r="23" spans="1:7" x14ac:dyDescent="0.25">
      <c r="A23" s="190"/>
      <c r="B23" s="190"/>
      <c r="C23" s="190"/>
      <c r="D23" s="190"/>
      <c r="E23" s="33"/>
    </row>
    <row r="24" spans="1:7" x14ac:dyDescent="0.25">
      <c r="A24" s="190"/>
      <c r="B24" s="190"/>
      <c r="C24" s="190"/>
      <c r="D24" s="190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topLeftCell="A4"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9" t="s">
        <v>61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6.5" thickBot="1" x14ac:dyDescent="0.3">
      <c r="A2" s="32"/>
      <c r="B2" s="191" t="s">
        <v>63</v>
      </c>
      <c r="C2" s="192"/>
      <c r="D2" s="193"/>
      <c r="E2" s="194" t="s">
        <v>64</v>
      </c>
      <c r="F2" s="195"/>
      <c r="G2" s="196"/>
    </row>
    <row r="3" spans="1:11" ht="15.75" x14ac:dyDescent="0.25">
      <c r="A3" s="37" t="s">
        <v>62</v>
      </c>
      <c r="B3" s="182" t="s">
        <v>164</v>
      </c>
      <c r="C3" s="182" t="s">
        <v>167</v>
      </c>
      <c r="D3" s="38" t="s">
        <v>65</v>
      </c>
      <c r="E3" s="182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97"/>
      <c r="C4" s="197"/>
      <c r="D4" s="38" t="s">
        <v>66</v>
      </c>
      <c r="E4" s="197"/>
      <c r="F4" s="38">
        <v>2022</v>
      </c>
      <c r="G4" s="38" t="s">
        <v>66</v>
      </c>
    </row>
    <row r="5" spans="1:11" ht="21" customHeight="1" thickBot="1" x14ac:dyDescent="0.3">
      <c r="A5" s="88" t="s">
        <v>67</v>
      </c>
      <c r="B5" s="162">
        <v>14049</v>
      </c>
      <c r="C5" s="162">
        <v>12413</v>
      </c>
      <c r="D5" s="97">
        <f t="shared" ref="D5:D22" si="0">(C5-B5)/B5*100</f>
        <v>-11.644956936436756</v>
      </c>
      <c r="E5" s="162">
        <v>15145</v>
      </c>
      <c r="F5" s="162">
        <v>20588</v>
      </c>
      <c r="G5" s="95">
        <f t="shared" ref="G5:G22" si="1">(F5-E5)/E5*100</f>
        <v>35.939253879168042</v>
      </c>
    </row>
    <row r="6" spans="1:11" ht="21" customHeight="1" thickBot="1" x14ac:dyDescent="0.3">
      <c r="A6" s="88" t="s">
        <v>39</v>
      </c>
      <c r="B6" s="163">
        <v>1953</v>
      </c>
      <c r="C6" s="163">
        <v>1981</v>
      </c>
      <c r="D6" s="97">
        <f t="shared" si="0"/>
        <v>1.4336917562724014</v>
      </c>
      <c r="E6" s="163">
        <v>4570</v>
      </c>
      <c r="F6" s="163">
        <v>6897</v>
      </c>
      <c r="G6" s="95">
        <f t="shared" si="1"/>
        <v>50.91903719912473</v>
      </c>
    </row>
    <row r="7" spans="1:11" ht="21" customHeight="1" thickBot="1" x14ac:dyDescent="0.3">
      <c r="A7" s="88" t="s">
        <v>40</v>
      </c>
      <c r="B7" s="162">
        <v>280</v>
      </c>
      <c r="C7" s="162">
        <v>323</v>
      </c>
      <c r="D7" s="97">
        <f t="shared" si="0"/>
        <v>15.357142857142858</v>
      </c>
      <c r="E7" s="162">
        <v>2383</v>
      </c>
      <c r="F7" s="162">
        <v>3900</v>
      </c>
      <c r="G7" s="95">
        <f t="shared" si="1"/>
        <v>63.659253042383547</v>
      </c>
    </row>
    <row r="8" spans="1:11" ht="21" customHeight="1" thickBot="1" x14ac:dyDescent="0.3">
      <c r="A8" s="88" t="s">
        <v>41</v>
      </c>
      <c r="B8" s="164">
        <v>1872</v>
      </c>
      <c r="C8" s="164">
        <v>2027</v>
      </c>
      <c r="D8" s="97">
        <f t="shared" si="0"/>
        <v>8.2799145299145298</v>
      </c>
      <c r="E8" s="164">
        <v>3468</v>
      </c>
      <c r="F8" s="164">
        <v>5894</v>
      </c>
      <c r="G8" s="95">
        <f t="shared" si="1"/>
        <v>69.953863898500572</v>
      </c>
    </row>
    <row r="9" spans="1:11" ht="21" customHeight="1" thickBot="1" x14ac:dyDescent="0.3">
      <c r="A9" s="123" t="s">
        <v>42</v>
      </c>
      <c r="B9" s="163">
        <v>825</v>
      </c>
      <c r="C9" s="163">
        <v>844</v>
      </c>
      <c r="D9" s="97">
        <f t="shared" si="0"/>
        <v>2.3030303030303028</v>
      </c>
      <c r="E9" s="163">
        <v>3032</v>
      </c>
      <c r="F9" s="163">
        <v>3654</v>
      </c>
      <c r="G9" s="95">
        <f t="shared" si="1"/>
        <v>20.514511873350923</v>
      </c>
    </row>
    <row r="10" spans="1:11" ht="21" customHeight="1" thickBot="1" x14ac:dyDescent="0.3">
      <c r="A10" s="123" t="s">
        <v>43</v>
      </c>
      <c r="B10" s="165">
        <v>768</v>
      </c>
      <c r="C10" s="165">
        <v>838</v>
      </c>
      <c r="D10" s="97">
        <f>(C10-B10)/B10*100</f>
        <v>9.1145833333333321</v>
      </c>
      <c r="E10" s="165">
        <v>5869</v>
      </c>
      <c r="F10" s="165">
        <v>5608</v>
      </c>
      <c r="G10" s="95">
        <f t="shared" si="1"/>
        <v>-4.4470949054353381</v>
      </c>
    </row>
    <row r="11" spans="1:11" ht="21" customHeight="1" thickBot="1" x14ac:dyDescent="0.3">
      <c r="A11" s="123" t="s">
        <v>44</v>
      </c>
      <c r="B11" s="165">
        <v>1151</v>
      </c>
      <c r="C11" s="165">
        <v>1200</v>
      </c>
      <c r="D11" s="97">
        <f t="shared" si="0"/>
        <v>4.2571676802780196</v>
      </c>
      <c r="E11" s="165">
        <v>2902</v>
      </c>
      <c r="F11" s="165">
        <v>3750</v>
      </c>
      <c r="G11" s="95">
        <f t="shared" si="1"/>
        <v>29.221226740179183</v>
      </c>
    </row>
    <row r="12" spans="1:11" ht="21" customHeight="1" thickBot="1" x14ac:dyDescent="0.3">
      <c r="A12" s="123" t="s">
        <v>45</v>
      </c>
      <c r="B12" s="163">
        <v>177</v>
      </c>
      <c r="C12" s="163">
        <v>178</v>
      </c>
      <c r="D12" s="97">
        <f t="shared" si="0"/>
        <v>0.56497175141242939</v>
      </c>
      <c r="E12" s="163">
        <v>1423</v>
      </c>
      <c r="F12" s="163">
        <v>1490</v>
      </c>
      <c r="G12" s="95">
        <f t="shared" si="1"/>
        <v>4.7083626141953623</v>
      </c>
    </row>
    <row r="13" spans="1:11" ht="21" customHeight="1" thickBot="1" x14ac:dyDescent="0.3">
      <c r="A13" s="123" t="s">
        <v>46</v>
      </c>
      <c r="B13" s="165">
        <v>427</v>
      </c>
      <c r="C13" s="165">
        <v>436</v>
      </c>
      <c r="D13" s="97">
        <f t="shared" si="0"/>
        <v>2.1077283372365341</v>
      </c>
      <c r="E13" s="166">
        <v>1922</v>
      </c>
      <c r="F13" s="166">
        <v>4180</v>
      </c>
      <c r="G13" s="95">
        <f t="shared" si="1"/>
        <v>117.48178980228927</v>
      </c>
    </row>
    <row r="14" spans="1:11" ht="21" customHeight="1" thickBot="1" x14ac:dyDescent="0.3">
      <c r="A14" s="123" t="s">
        <v>47</v>
      </c>
      <c r="B14" s="162">
        <v>1952</v>
      </c>
      <c r="C14" s="162">
        <v>1310</v>
      </c>
      <c r="D14" s="97">
        <f t="shared" si="0"/>
        <v>-32.889344262295083</v>
      </c>
      <c r="E14" s="162">
        <v>5686</v>
      </c>
      <c r="F14" s="162">
        <v>7248</v>
      </c>
      <c r="G14" s="95">
        <f t="shared" si="1"/>
        <v>27.470981357720721</v>
      </c>
    </row>
    <row r="15" spans="1:11" ht="21" customHeight="1" thickBot="1" x14ac:dyDescent="0.3">
      <c r="A15" s="123" t="s">
        <v>48</v>
      </c>
      <c r="B15" s="163">
        <v>623</v>
      </c>
      <c r="C15" s="163">
        <v>638</v>
      </c>
      <c r="D15" s="97">
        <f t="shared" si="0"/>
        <v>2.4077046548956664</v>
      </c>
      <c r="E15" s="163">
        <v>2640</v>
      </c>
      <c r="F15" s="163">
        <v>3770</v>
      </c>
      <c r="G15" s="95">
        <f t="shared" si="1"/>
        <v>42.803030303030305</v>
      </c>
    </row>
    <row r="16" spans="1:11" ht="21" customHeight="1" thickBot="1" x14ac:dyDescent="0.3">
      <c r="A16" s="123" t="s">
        <v>49</v>
      </c>
      <c r="B16" s="165">
        <v>597</v>
      </c>
      <c r="C16" s="165">
        <v>605</v>
      </c>
      <c r="D16" s="97">
        <f t="shared" si="0"/>
        <v>1.340033500837521</v>
      </c>
      <c r="E16" s="166">
        <v>4041</v>
      </c>
      <c r="F16" s="166">
        <v>2744</v>
      </c>
      <c r="G16" s="95">
        <f t="shared" si="1"/>
        <v>-32.096015837663941</v>
      </c>
    </row>
    <row r="17" spans="1:7" ht="21" customHeight="1" thickBot="1" x14ac:dyDescent="0.3">
      <c r="A17" s="123" t="s">
        <v>50</v>
      </c>
      <c r="B17" s="162">
        <v>291</v>
      </c>
      <c r="C17" s="162">
        <v>312</v>
      </c>
      <c r="D17" s="97">
        <f t="shared" si="0"/>
        <v>7.216494845360824</v>
      </c>
      <c r="E17" s="162">
        <v>1815</v>
      </c>
      <c r="F17" s="162">
        <v>2790</v>
      </c>
      <c r="G17" s="95">
        <f t="shared" si="1"/>
        <v>53.719008264462808</v>
      </c>
    </row>
    <row r="18" spans="1:7" ht="21" customHeight="1" thickBot="1" x14ac:dyDescent="0.3">
      <c r="A18" s="123" t="s">
        <v>51</v>
      </c>
      <c r="B18" s="162">
        <v>4559</v>
      </c>
      <c r="C18" s="162">
        <v>7398</v>
      </c>
      <c r="D18" s="97">
        <f t="shared" si="0"/>
        <v>62.272428164071073</v>
      </c>
      <c r="E18" s="162">
        <v>6529</v>
      </c>
      <c r="F18" s="162">
        <v>8129</v>
      </c>
      <c r="G18" s="95">
        <f t="shared" si="1"/>
        <v>24.506049931076735</v>
      </c>
    </row>
    <row r="19" spans="1:7" ht="21" customHeight="1" thickBot="1" x14ac:dyDescent="0.3">
      <c r="A19" s="88" t="s">
        <v>52</v>
      </c>
      <c r="B19" s="165">
        <v>1378</v>
      </c>
      <c r="C19" s="165">
        <v>1575</v>
      </c>
      <c r="D19" s="97">
        <f t="shared" si="0"/>
        <v>14.296081277213352</v>
      </c>
      <c r="E19" s="165">
        <v>1000</v>
      </c>
      <c r="F19" s="165">
        <v>1192</v>
      </c>
      <c r="G19" s="95">
        <f t="shared" si="1"/>
        <v>19.2</v>
      </c>
    </row>
    <row r="20" spans="1:7" ht="21" customHeight="1" thickBot="1" x14ac:dyDescent="0.3">
      <c r="A20" s="88" t="s">
        <v>53</v>
      </c>
      <c r="B20" s="166">
        <v>1568</v>
      </c>
      <c r="C20" s="166">
        <v>1611</v>
      </c>
      <c r="D20" s="97">
        <f t="shared" si="0"/>
        <v>2.7423469387755102</v>
      </c>
      <c r="E20" s="166">
        <v>3019</v>
      </c>
      <c r="F20" s="166">
        <v>3425</v>
      </c>
      <c r="G20" s="95">
        <f t="shared" si="1"/>
        <v>13.448161642928122</v>
      </c>
    </row>
    <row r="21" spans="1:7" ht="21" customHeight="1" thickBot="1" x14ac:dyDescent="0.3">
      <c r="A21" s="88" t="s">
        <v>54</v>
      </c>
      <c r="B21" s="165">
        <v>909</v>
      </c>
      <c r="C21" s="165">
        <v>959</v>
      </c>
      <c r="D21" s="97">
        <f t="shared" si="0"/>
        <v>5.5005500550055011</v>
      </c>
      <c r="E21" s="165">
        <v>9653</v>
      </c>
      <c r="F21" s="165">
        <v>11807</v>
      </c>
      <c r="G21" s="95">
        <f t="shared" si="1"/>
        <v>22.314306433233192</v>
      </c>
    </row>
    <row r="22" spans="1:7" ht="21" customHeight="1" thickBot="1" x14ac:dyDescent="0.3">
      <c r="A22" s="30" t="s">
        <v>2</v>
      </c>
      <c r="B22" s="134">
        <f>SUM(B5:B21)</f>
        <v>33379</v>
      </c>
      <c r="C22" s="135">
        <f>SUM(C5:C21)</f>
        <v>34648</v>
      </c>
      <c r="D22" s="98">
        <f t="shared" si="0"/>
        <v>3.8017915455825517</v>
      </c>
      <c r="E22" s="135">
        <f>SUM(E5:E21)</f>
        <v>75097</v>
      </c>
      <c r="F22" s="135">
        <f>SUM(F5:F21)</f>
        <v>97066</v>
      </c>
      <c r="G22" s="99">
        <f t="shared" si="1"/>
        <v>29.2541646137662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D3" sqref="D3:D5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201" t="s">
        <v>156</v>
      </c>
      <c r="B1" s="201"/>
      <c r="C1" s="201"/>
      <c r="D1" s="201"/>
      <c r="E1" s="201"/>
      <c r="F1" s="201"/>
      <c r="G1" s="201"/>
      <c r="H1" s="201"/>
      <c r="I1" s="201"/>
    </row>
    <row r="2" spans="1:12" ht="16.5" thickBot="1" x14ac:dyDescent="0.3">
      <c r="A2" s="202" t="s">
        <v>68</v>
      </c>
      <c r="B2" s="204"/>
      <c r="C2" s="206" t="s">
        <v>69</v>
      </c>
      <c r="D2" s="207"/>
      <c r="E2" s="208"/>
      <c r="F2" s="73"/>
      <c r="G2" s="209" t="s">
        <v>70</v>
      </c>
      <c r="H2" s="207"/>
      <c r="I2" s="207"/>
      <c r="J2" s="207"/>
      <c r="K2" s="207"/>
      <c r="L2" s="210"/>
    </row>
    <row r="3" spans="1:12" ht="16.5" thickBot="1" x14ac:dyDescent="0.3">
      <c r="A3" s="203"/>
      <c r="B3" s="205"/>
      <c r="C3" s="202" t="s">
        <v>71</v>
      </c>
      <c r="D3" s="202" t="s">
        <v>72</v>
      </c>
      <c r="E3" s="68" t="s">
        <v>160</v>
      </c>
      <c r="F3" s="66"/>
      <c r="G3" s="70" t="s">
        <v>73</v>
      </c>
      <c r="H3" s="81" t="s">
        <v>74</v>
      </c>
      <c r="I3" s="81" t="s">
        <v>75</v>
      </c>
      <c r="J3" s="81" t="s">
        <v>76</v>
      </c>
      <c r="K3" s="81" t="s">
        <v>77</v>
      </c>
      <c r="L3" s="212" t="s">
        <v>2</v>
      </c>
    </row>
    <row r="4" spans="1:12" ht="15.75" x14ac:dyDescent="0.25">
      <c r="A4" s="203" t="s">
        <v>78</v>
      </c>
      <c r="B4" s="64" t="s">
        <v>79</v>
      </c>
      <c r="C4" s="203"/>
      <c r="D4" s="203"/>
      <c r="E4" s="69" t="s">
        <v>80</v>
      </c>
      <c r="F4" s="66"/>
      <c r="G4" s="71" t="s">
        <v>81</v>
      </c>
      <c r="H4" s="65" t="s">
        <v>82</v>
      </c>
      <c r="I4" s="65" t="s">
        <v>83</v>
      </c>
      <c r="J4" s="65" t="s">
        <v>84</v>
      </c>
      <c r="K4" s="65" t="s">
        <v>84</v>
      </c>
      <c r="L4" s="213"/>
    </row>
    <row r="5" spans="1:12" ht="16.5" thickBot="1" x14ac:dyDescent="0.3">
      <c r="A5" s="215"/>
      <c r="B5" s="84" t="s">
        <v>169</v>
      </c>
      <c r="C5" s="211"/>
      <c r="D5" s="211"/>
      <c r="E5" s="80" t="s">
        <v>66</v>
      </c>
      <c r="F5" s="66"/>
      <c r="G5" s="82" t="s">
        <v>85</v>
      </c>
      <c r="H5" s="83" t="s">
        <v>86</v>
      </c>
      <c r="I5" s="83" t="s">
        <v>87</v>
      </c>
      <c r="J5" s="83" t="s">
        <v>88</v>
      </c>
      <c r="K5" s="83" t="s">
        <v>89</v>
      </c>
      <c r="L5" s="214"/>
    </row>
    <row r="6" spans="1:12" ht="25.5" customHeight="1" thickBot="1" x14ac:dyDescent="0.3">
      <c r="A6" s="76" t="s">
        <v>161</v>
      </c>
      <c r="B6" s="78">
        <v>2021</v>
      </c>
      <c r="C6" s="167">
        <v>4226499.49</v>
      </c>
      <c r="D6" s="168">
        <v>4214207.8099999996</v>
      </c>
      <c r="E6" s="100"/>
      <c r="F6" s="67"/>
      <c r="G6" s="167">
        <v>4108058.69</v>
      </c>
      <c r="H6" s="167">
        <v>1693942.93</v>
      </c>
      <c r="I6" s="167">
        <v>300808.2</v>
      </c>
      <c r="J6" s="167">
        <v>56730.35</v>
      </c>
      <c r="K6" s="170">
        <v>1000</v>
      </c>
      <c r="L6" s="106">
        <f>SUM(G6:K6)</f>
        <v>6160540.1699999999</v>
      </c>
    </row>
    <row r="7" spans="1:12" ht="26.25" customHeight="1" thickBot="1" x14ac:dyDescent="0.3">
      <c r="A7" s="76" t="s">
        <v>93</v>
      </c>
      <c r="B7" s="74">
        <v>2022</v>
      </c>
      <c r="C7" s="167">
        <v>5178481.92</v>
      </c>
      <c r="D7" s="168">
        <v>5341527.53</v>
      </c>
      <c r="E7" s="100">
        <f>(D7/C7)*100</f>
        <v>103.14852137207038</v>
      </c>
      <c r="F7" s="67"/>
      <c r="G7" s="167">
        <v>5538697.5899999999</v>
      </c>
      <c r="H7" s="167">
        <v>2399594.29</v>
      </c>
      <c r="I7" s="167">
        <v>459981.61</v>
      </c>
      <c r="J7" s="167">
        <v>86479.76</v>
      </c>
      <c r="K7" s="170">
        <v>1000</v>
      </c>
      <c r="L7" s="107">
        <f>SUM(G7:K7)</f>
        <v>8485753.25</v>
      </c>
    </row>
    <row r="8" spans="1:12" ht="35.25" customHeight="1" thickBot="1" x14ac:dyDescent="0.3">
      <c r="A8" s="77" t="s">
        <v>90</v>
      </c>
      <c r="B8" s="79" t="s">
        <v>91</v>
      </c>
      <c r="C8" s="101"/>
      <c r="D8" s="102"/>
      <c r="E8" s="100"/>
      <c r="F8" s="67"/>
      <c r="G8" s="101"/>
      <c r="H8" s="101"/>
      <c r="I8" s="101"/>
      <c r="J8" s="101"/>
      <c r="K8" s="102"/>
      <c r="L8" s="107"/>
    </row>
    <row r="9" spans="1:12" ht="25.5" customHeight="1" thickBot="1" x14ac:dyDescent="0.3">
      <c r="A9" s="76" t="s">
        <v>92</v>
      </c>
      <c r="B9" s="78">
        <v>2021</v>
      </c>
      <c r="C9" s="167">
        <v>6615659.9199999999</v>
      </c>
      <c r="D9" s="169">
        <v>6689150.0999999996</v>
      </c>
      <c r="E9" s="100">
        <f>(D9/C9)*100</f>
        <v>101.1108518407639</v>
      </c>
      <c r="F9" s="67"/>
      <c r="G9" s="167">
        <v>6668164</v>
      </c>
      <c r="H9" s="167">
        <v>1501667.68</v>
      </c>
      <c r="I9" s="167">
        <v>1367385.88</v>
      </c>
      <c r="J9" s="167">
        <v>78386.67</v>
      </c>
      <c r="K9" s="170">
        <v>1000.04</v>
      </c>
      <c r="L9" s="108">
        <f>SUM(G9:K9)</f>
        <v>9616604.2699999977</v>
      </c>
    </row>
    <row r="10" spans="1:12" ht="27" customHeight="1" thickBot="1" x14ac:dyDescent="0.3">
      <c r="A10" s="76" t="s">
        <v>93</v>
      </c>
      <c r="B10" s="74">
        <v>2022</v>
      </c>
      <c r="C10" s="167">
        <v>7978001.29</v>
      </c>
      <c r="D10" s="168">
        <v>7895681.9400000004</v>
      </c>
      <c r="E10" s="100">
        <f>(D10/C10)*100</f>
        <v>98.968170760975156</v>
      </c>
      <c r="F10" s="67"/>
      <c r="G10" s="167">
        <v>5611469.2400000002</v>
      </c>
      <c r="H10" s="167">
        <v>2351638.56</v>
      </c>
      <c r="I10" s="167">
        <v>1701657.42</v>
      </c>
      <c r="J10" s="167">
        <v>105335.9</v>
      </c>
      <c r="K10" s="170">
        <v>1000.01</v>
      </c>
      <c r="L10" s="106">
        <f>SUM(G10:K10)</f>
        <v>9771101.1300000008</v>
      </c>
    </row>
    <row r="11" spans="1:12" ht="39" customHeight="1" thickBot="1" x14ac:dyDescent="0.3">
      <c r="A11" s="77" t="s">
        <v>90</v>
      </c>
      <c r="B11" s="75" t="s">
        <v>91</v>
      </c>
      <c r="C11" s="103">
        <f>((C10-C9)/C9)*100</f>
        <v>20.592675356262873</v>
      </c>
      <c r="D11" s="104">
        <f>((D10-D9)/D9)*100</f>
        <v>18.037147051013264</v>
      </c>
      <c r="E11" s="100"/>
      <c r="F11" s="67"/>
      <c r="G11" s="103">
        <f t="shared" ref="G11:L11" si="0">((G10-G9)/G9)*100</f>
        <v>-15.846862194751054</v>
      </c>
      <c r="H11" s="103">
        <f t="shared" si="0"/>
        <v>56.601796210996568</v>
      </c>
      <c r="I11" s="103">
        <f t="shared" si="0"/>
        <v>24.446028358871168</v>
      </c>
      <c r="J11" s="103">
        <f t="shared" si="0"/>
        <v>34.379863310943044</v>
      </c>
      <c r="K11" s="104">
        <f t="shared" si="0"/>
        <v>-2.9998800047970797E-3</v>
      </c>
      <c r="L11" s="106">
        <f t="shared" si="0"/>
        <v>1.6065635609231861</v>
      </c>
    </row>
    <row r="12" spans="1:12" ht="33" customHeight="1" thickBot="1" x14ac:dyDescent="0.3">
      <c r="A12" s="198" t="s">
        <v>2</v>
      </c>
      <c r="B12" s="74">
        <v>2021</v>
      </c>
      <c r="C12" s="119">
        <f>(C6+C9)</f>
        <v>10842159.41</v>
      </c>
      <c r="D12" s="120">
        <f>(D6+D9)</f>
        <v>10903357.91</v>
      </c>
      <c r="E12" s="100">
        <f>(D12/C12)*100</f>
        <v>100.56444936553464</v>
      </c>
      <c r="F12" s="85"/>
      <c r="G12" s="119">
        <f t="shared" ref="G12:K13" si="1">(G6+G9)</f>
        <v>10776222.689999999</v>
      </c>
      <c r="H12" s="119">
        <f t="shared" si="1"/>
        <v>3195610.61</v>
      </c>
      <c r="I12" s="119">
        <f t="shared" si="1"/>
        <v>1668194.0799999998</v>
      </c>
      <c r="J12" s="119">
        <f t="shared" si="1"/>
        <v>135117.01999999999</v>
      </c>
      <c r="K12" s="120">
        <f t="shared" si="1"/>
        <v>2000.04</v>
      </c>
      <c r="L12" s="106">
        <f t="shared" ref="L12:L13" si="2">(L6+L9)</f>
        <v>15777144.439999998</v>
      </c>
    </row>
    <row r="13" spans="1:12" ht="30.75" customHeight="1" thickBot="1" x14ac:dyDescent="0.3">
      <c r="A13" s="199"/>
      <c r="B13" s="74">
        <v>2022</v>
      </c>
      <c r="C13" s="121">
        <f>(C7+C10)</f>
        <v>13156483.210000001</v>
      </c>
      <c r="D13" s="122">
        <f>(D7+D10)</f>
        <v>13237209.470000001</v>
      </c>
      <c r="E13" s="105">
        <f>(D13/C13)*100</f>
        <v>100.6135853990118</v>
      </c>
      <c r="F13" s="85"/>
      <c r="G13" s="121">
        <f t="shared" si="1"/>
        <v>11150166.83</v>
      </c>
      <c r="H13" s="121">
        <f t="shared" si="1"/>
        <v>4751232.8499999996</v>
      </c>
      <c r="I13" s="121">
        <f t="shared" si="1"/>
        <v>2161639.0299999998</v>
      </c>
      <c r="J13" s="121">
        <f t="shared" si="1"/>
        <v>191815.65999999997</v>
      </c>
      <c r="K13" s="122">
        <f t="shared" si="1"/>
        <v>2000.01</v>
      </c>
      <c r="L13" s="106">
        <f t="shared" si="2"/>
        <v>18256854.380000003</v>
      </c>
    </row>
    <row r="14" spans="1:12" ht="43.5" customHeight="1" thickBot="1" x14ac:dyDescent="0.3">
      <c r="A14" s="200"/>
      <c r="B14" s="75" t="s">
        <v>91</v>
      </c>
      <c r="C14" s="109">
        <f>((C13-C12)/C12)*100</f>
        <v>21.345598348844057</v>
      </c>
      <c r="D14" s="110">
        <f>((D13-D12)/D12)*100</f>
        <v>21.404888102036086</v>
      </c>
      <c r="E14" s="110">
        <f>((E13-E12)/E12)*100</f>
        <v>4.8860242150337962E-2</v>
      </c>
      <c r="F14" s="72"/>
      <c r="G14" s="109">
        <f t="shared" ref="G14:L14" si="3">((G13-G12)/G12)*100</f>
        <v>3.4700854905959684</v>
      </c>
      <c r="H14" s="109">
        <f t="shared" si="3"/>
        <v>48.679968552238591</v>
      </c>
      <c r="I14" s="109">
        <f t="shared" si="3"/>
        <v>29.579588844962213</v>
      </c>
      <c r="J14" s="109">
        <f t="shared" si="3"/>
        <v>41.962618772971744</v>
      </c>
      <c r="K14" s="109">
        <f t="shared" si="3"/>
        <v>-1.4999700005986238E-3</v>
      </c>
      <c r="L14" s="111">
        <f t="shared" si="3"/>
        <v>15.717102352902115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6" t="s">
        <v>114</v>
      </c>
      <c r="B1" s="216"/>
      <c r="C1" s="216"/>
      <c r="D1" s="216"/>
      <c r="E1" s="216"/>
      <c r="F1" s="216"/>
      <c r="G1" s="216"/>
      <c r="H1" s="216"/>
    </row>
    <row r="2" spans="1:8" ht="15.75" thickBot="1" x14ac:dyDescent="0.3">
      <c r="A2" s="217"/>
      <c r="B2" s="218"/>
      <c r="C2" s="218"/>
      <c r="D2" s="218"/>
      <c r="E2" s="219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20">
        <v>230</v>
      </c>
      <c r="C28" s="221"/>
      <c r="D28" s="221"/>
      <c r="E28" s="222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1"/>
  <sheetViews>
    <sheetView workbookViewId="0">
      <selection activeCell="D17" sqref="D17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1" spans="1:10" x14ac:dyDescent="0.25">
      <c r="A1" s="223"/>
      <c r="B1" s="174"/>
      <c r="C1" s="174"/>
      <c r="D1" s="174"/>
      <c r="E1" s="174"/>
    </row>
    <row r="2" spans="1:10" ht="15.75" x14ac:dyDescent="0.25">
      <c r="A2" s="225" t="s">
        <v>170</v>
      </c>
      <c r="B2" s="225"/>
      <c r="C2" s="225"/>
      <c r="D2" s="225"/>
      <c r="E2" s="225"/>
      <c r="F2" s="225"/>
      <c r="G2" s="225"/>
      <c r="H2" s="225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26" t="s">
        <v>94</v>
      </c>
      <c r="B4" s="228" t="s">
        <v>95</v>
      </c>
      <c r="C4" s="229"/>
      <c r="D4" s="228" t="s">
        <v>96</v>
      </c>
      <c r="E4" s="230"/>
    </row>
    <row r="5" spans="1:10" ht="16.5" thickBot="1" x14ac:dyDescent="0.3">
      <c r="A5" s="227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52">
        <v>4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52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52">
        <v>2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52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52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52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3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4</v>
      </c>
      <c r="C16" s="10">
        <v>1</v>
      </c>
      <c r="D16" s="10">
        <v>0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7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58</v>
      </c>
      <c r="D18" s="10">
        <v>8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3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20</v>
      </c>
      <c r="C20" s="10">
        <v>12</v>
      </c>
      <c r="D20" s="10">
        <v>4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37" t="s">
        <v>104</v>
      </c>
      <c r="B23" s="141">
        <v>3</v>
      </c>
      <c r="C23" s="141">
        <v>1</v>
      </c>
      <c r="D23" s="142">
        <v>1</v>
      </c>
      <c r="E23" s="138"/>
      <c r="G23" s="20"/>
      <c r="H23" s="16"/>
      <c r="J23" s="16"/>
    </row>
    <row r="24" spans="1:20" ht="18" customHeight="1" thickBot="1" x14ac:dyDescent="0.3">
      <c r="A24" s="139" t="s">
        <v>103</v>
      </c>
      <c r="B24" s="143">
        <v>1</v>
      </c>
      <c r="C24" s="143">
        <v>1</v>
      </c>
      <c r="D24" s="144">
        <v>1</v>
      </c>
      <c r="E24" s="140"/>
      <c r="G24" s="20"/>
      <c r="H24" s="16"/>
      <c r="J24" s="16"/>
    </row>
    <row r="25" spans="1:20" ht="18" customHeight="1" thickBot="1" x14ac:dyDescent="0.3">
      <c r="A25" s="139" t="s">
        <v>162</v>
      </c>
      <c r="B25" s="143">
        <v>3</v>
      </c>
      <c r="C25" s="143">
        <v>1</v>
      </c>
      <c r="D25" s="144">
        <v>3</v>
      </c>
      <c r="E25" s="140"/>
      <c r="G25" s="20"/>
      <c r="H25" s="16"/>
      <c r="J25" s="16"/>
    </row>
    <row r="26" spans="1:20" ht="18" customHeight="1" thickBot="1" x14ac:dyDescent="0.3">
      <c r="A26" s="11" t="s">
        <v>159</v>
      </c>
      <c r="B26" s="136"/>
      <c r="C26" s="136"/>
      <c r="D26" s="136">
        <v>1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31" t="s">
        <v>150</v>
      </c>
      <c r="B28" s="231"/>
      <c r="C28" s="12"/>
      <c r="D28" s="12"/>
      <c r="E28" s="31">
        <f>SUM(B6:B26)</f>
        <v>89</v>
      </c>
    </row>
    <row r="29" spans="1:20" x14ac:dyDescent="0.25">
      <c r="A29" s="224" t="s">
        <v>110</v>
      </c>
      <c r="B29" s="224"/>
      <c r="C29" s="12"/>
      <c r="D29" s="12"/>
      <c r="E29" s="31">
        <f>SUM(D6:D26)</f>
        <v>50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139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94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233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7">
    <mergeCell ref="A1:E1"/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2022-03-23T07:34:06Z</cp:lastPrinted>
  <dcterms:created xsi:type="dcterms:W3CDTF">2015-02-24T08:27:46Z</dcterms:created>
  <dcterms:modified xsi:type="dcterms:W3CDTF">2022-04-29T08:16:52Z</dcterms:modified>
</cp:coreProperties>
</file>