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fileserver\54-SAKARYAPM\F.AYDIN\2022 FAALİYET RAPORLARI\2022 FAALİYET RAPORLARI\OCAK.2022\OCAK 2022\"/>
    </mc:Choice>
  </mc:AlternateContent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P10" i="1" l="1"/>
  <c r="P11" i="1"/>
  <c r="P19" i="1" s="1"/>
  <c r="P12" i="1"/>
  <c r="P13" i="1"/>
  <c r="P14" i="1"/>
  <c r="P15" i="1"/>
  <c r="P16" i="1"/>
  <c r="P17" i="1"/>
  <c r="P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9" i="1"/>
  <c r="K13" i="6" l="1"/>
  <c r="J13" i="6"/>
  <c r="I13" i="6"/>
  <c r="H13" i="6"/>
  <c r="G13" i="6"/>
  <c r="K12" i="6"/>
  <c r="J12" i="6"/>
  <c r="I12" i="6"/>
  <c r="H12" i="6"/>
  <c r="G12" i="6"/>
  <c r="D13" i="6"/>
  <c r="C13" i="6"/>
  <c r="D12" i="6"/>
  <c r="C12" i="6"/>
  <c r="L4" i="1" l="1"/>
  <c r="L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9" i="2"/>
  <c r="E21" i="4"/>
  <c r="G13" i="4"/>
  <c r="I4" i="1"/>
  <c r="I3" i="1"/>
  <c r="B19" i="1"/>
  <c r="K14" i="6" l="1"/>
  <c r="B9" i="2"/>
  <c r="I8" i="2" l="1"/>
  <c r="I9" i="2"/>
  <c r="I7" i="2"/>
  <c r="D8" i="2"/>
  <c r="D7" i="2"/>
  <c r="D6" i="2"/>
  <c r="D9" i="2" l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<sst xmlns="http://schemas.openxmlformats.org/spreadsheetml/2006/main" count="265" uniqueCount="171">
  <si>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</si>
  <si>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</si>
  <si>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</si>
  <si>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</si>
  <si>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</si>
  <si>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</si>
  <si>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</si>
  <si>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</si>
  <si>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</si>
  <si>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</si>
  <si>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</si>
  <si>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</si>
  <si>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</si>
  <si>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</si>
  <si>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</si>
  <si>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</si>
  <si>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</si>
  <si>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</si>
  <si>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</si>
  <si>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</si>
  <si>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</si>
  <si>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</si>
  <si>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</si>
  <si>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</si>
  <si>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</si>
  <si>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</si>
  <si>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</si>
  <si>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</si>
  <si>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</si>
  <si>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</si>
  <si>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</si>
  <si>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</si>
  <si>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</si>
  <si>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</si>
  <si>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</si>
  <si>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</si>
  <si>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</si>
  <si>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</si>
  <si>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</si>
  <si>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</si>
  <si>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</si>
  <si>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</si>
  <si>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</si>
  <si>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</si>
  <si>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</si>
  <si>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</si>
  <si>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</si>
  <si>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</si>
  <si>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</si>
  <si>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</si>
  <si>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</si>
  <si>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</si>
  <si>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</si>
  <si>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</si>
  <si>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</si>
  <si>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</si>
  <si>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</si>
  <si>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</si>
  <si>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</si>
  <si>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</si>
  <si>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</si>
  <si>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</si>
  <si>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</si>
  <si>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</si>
  <si>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</si>
  <si>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</si>
  <si>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</si>
  <si>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</si>
  <si>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</si>
  <si>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</si>
  <si>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</si>
  <si>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</si>
  <si>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</si>
  <si>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</si>
  <si>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</si>
  <si>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</si>
  <si>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</si>
  <si>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</si>
  <si>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</si>
  <si>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</si>
  <si>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</si>
  <si>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</si>
  <si>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</si>
  <si>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</si>
  <si>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</si>
  <si>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</si>
  <si>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</si>
  <si>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</si>
  <si>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</si>
  <si>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</si>
  <si>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</si>
  <si>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</si>
  <si>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</si>
  <si>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</si>
  <si>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</si>
  <si>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</si>
  <si>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</si>
  <si>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</si>
  <si>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</si>
  <si>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</si>
  <si>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</si>
  <si>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</si>
  <si>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</si>
  <si>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</si>
  <si>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</si>
  <si>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</si>
  <si>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</si>
  <si>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</si>
  <si>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</si>
  <si>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</si>
  <si>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</si>
  <si>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</si>
  <si>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</si>
  <si>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</si>
  <si>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</si>
  <si>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</si>
  <si>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</si>
  <si>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</si>
  <si>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</si>
  <si>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</si>
  <si>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</si>
  <si>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</si>
  <si>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</si>
  <si>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</si>
  <si>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</si>
  <si>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</si>
  <si>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</si>
  <si>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</si>
  <si>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</si>
  <si>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</si>
  <si>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</si>
  <si>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</si>
  <si>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</si>
  <si>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</si>
  <si>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</si>
  <si>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</si>
  <si>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</si>
  <si>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</si>
  <si>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</si>
  <si>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</si>
  <si>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</si>
  <si>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</si>
  <si>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</si>
  <si>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</si>
  <si>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</si>
  <si>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</si>
  <si>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</si>
  <si>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</si>
  <si>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</si>
  <si>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</si>
  <si>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</si>
  <si>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</si>
  <si>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</si>
  <si>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</si>
  <si>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</si>
  <si>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</si>
  <si>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</si>
  <si>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</si>
  <si>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</si>
  <si>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</si>
  <si>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</si>
  <si>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</si>
  <si>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</si>
  <si>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</si>
  <si>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>OCAK 2021</t>
  </si>
  <si>
    <t>OCAK</t>
  </si>
  <si>
    <t>OCAK  2022</t>
  </si>
  <si>
    <t xml:space="preserve">MERKEZ VE BAĞLI İLÇELERDE HAZİNE İLE İLGİLİ DAVALARIN MAHKEMELERE GÖRE DAĞILIMI (OCAK 2022 )
</t>
  </si>
  <si>
    <t>OCAK 2022</t>
  </si>
  <si>
    <t>GELİRLERİN GİDERLERİ KARŞILAMA VE İL TOPLAM GELİRİ İÇİNDEKİ ORANI (OCAK 2021- OCAK 2022)</t>
  </si>
  <si>
    <r>
      <rPr>
        <b/>
        <sz val="9"/>
        <color rgb="FF002060"/>
        <rFont val="Times New Roman"/>
        <family val="1"/>
        <charset val="162"/>
      </rPr>
      <t>TÜKETİCİ</t>
    </r>
    <r>
      <rPr>
        <b/>
        <sz val="8"/>
        <color rgb="FF002060"/>
        <rFont val="Times New Roman"/>
        <family val="1"/>
        <charset val="162"/>
      </rPr>
      <t xml:space="preserve"> MAHKEMESİ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</si>
</sst>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36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4" fontId="0" fillId="0" borderId="0" xfId="0" applyNumberFormat="1" applyAlignment="1">
      <alignment wrapText="1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4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vertical="center"/>
    </xf>
    <xf numFmtId="4" fontId="18" fillId="0" borderId="18" xfId="0" applyNumberFormat="1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7" fontId="0" fillId="0" borderId="0" xfId="0" applyNumberFormat="1" applyAlignment="1"/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41" fillId="3" borderId="28" xfId="0" applyFont="1" applyFill="1" applyBorder="1" applyAlignment="1">
      <alignment horizontal="center" vertical="center" wrapText="1"/>
    </xf>
    <xf numFmtId="0" fontId="37" fillId="0" borderId="18" xfId="2" applyFont="1" applyBorder="1" applyAlignment="1">
      <alignment horizontal="center"/>
    </xf>
    <xf numFmtId="0" fontId="37" fillId="0" borderId="24" xfId="2" applyFont="1" applyBorder="1" applyAlignment="1">
      <alignment horizontal="center"/>
    </xf>
    <xf numFmtId="0" fontId="38" fillId="0" borderId="18" xfId="2" applyFont="1" applyBorder="1" applyAlignment="1">
      <alignment horizontal="center"/>
    </xf>
    <xf numFmtId="0" fontId="37" fillId="0" borderId="18" xfId="2" applyFont="1" applyBorder="1" applyAlignment="1">
      <alignment horizontal="center"/>
    </xf>
    <xf numFmtId="0" fontId="37" fillId="0" borderId="24" xfId="2" applyFont="1" applyBorder="1" applyAlignment="1">
      <alignment horizontal="center"/>
    </xf>
    <xf numFmtId="0" fontId="38" fillId="0" borderId="18" xfId="2" applyFont="1" applyBorder="1" applyAlignment="1">
      <alignment horizontal="center"/>
    </xf>
    <xf numFmtId="0" fontId="37" fillId="0" borderId="18" xfId="2" applyFont="1" applyBorder="1" applyAlignment="1">
      <alignment horizontal="center"/>
    </xf>
    <xf numFmtId="0" fontId="37" fillId="0" borderId="24" xfId="2" applyFont="1" applyBorder="1" applyAlignment="1">
      <alignment horizontal="center"/>
    </xf>
    <xf numFmtId="0" fontId="37" fillId="0" borderId="18" xfId="2" applyFont="1" applyFill="1" applyBorder="1" applyAlignment="1">
      <alignment horizontal="center"/>
    </xf>
    <xf numFmtId="0" fontId="37" fillId="0" borderId="24" xfId="2" applyFont="1" applyFill="1" applyBorder="1" applyAlignment="1">
      <alignment horizontal="center"/>
    </xf>
    <xf numFmtId="0" fontId="38" fillId="0" borderId="18" xfId="2" applyFont="1" applyFill="1" applyBorder="1" applyAlignment="1">
      <alignment horizontal="center"/>
    </xf>
    <xf numFmtId="0" fontId="38" fillId="0" borderId="18" xfId="2" applyFont="1" applyBorder="1" applyAlignment="1">
      <alignment horizontal="center"/>
    </xf>
    <xf numFmtId="0" fontId="37" fillId="0" borderId="18" xfId="2" applyFont="1" applyBorder="1" applyAlignment="1">
      <alignment horizontal="center"/>
    </xf>
    <xf numFmtId="0" fontId="37" fillId="0" borderId="24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tabSelected="1" workbookViewId="0">
      <selection activeCell="K8" sqref="K8"/>
    </sheetView>
  </sheetViews>
  <sheetFormatPr defaultRowHeight="15" x14ac:dyDescent="0.25"/>
  <cols>
    <col min="1" max="2" width="13.5703125" customWidth="1"/>
    <col min="3" max="4" width="10.5703125" customWidth="1"/>
    <col min="5" max="5" width="11.85546875" customWidth="1"/>
    <col min="6" max="6" width="13" customWidth="1"/>
    <col min="7" max="7" width="14.140625" customWidth="1"/>
    <col min="8" max="8" width="12.85546875" customWidth="1"/>
    <col min="9" max="9" width="10.7109375" customWidth="1"/>
    <col min="10" max="10" width="10.42578125" customWidth="1"/>
    <col min="11" max="11" width="12.28515625" customWidth="1"/>
    <col min="12" max="12" width="11.140625" customWidth="1"/>
    <col min="13" max="13" width="8.28515625" customWidth="1"/>
    <col min="14" max="14" width="12.42578125" customWidth="1"/>
    <col min="15" max="15" width="9.85546875" customWidth="1"/>
    <col min="16" max="16" width="11.42578125" customWidth="1"/>
  </cols>
  <sheetData>
    <row r="1" spans="1:16" ht="19.5" customHeight="1" thickBot="1" x14ac:dyDescent="0.3">
      <c r="A1" s="163" t="s">
        <v>157</v>
      </c>
      <c r="B1" s="163"/>
      <c r="C1" s="163"/>
      <c r="D1" s="163"/>
      <c r="E1" s="163"/>
      <c r="F1" s="163"/>
      <c r="G1" s="163"/>
      <c r="H1" s="163"/>
      <c r="I1" s="163"/>
      <c r="J1" s="164"/>
      <c r="K1" s="164"/>
      <c r="L1" s="164"/>
    </row>
    <row r="2" spans="1:16" ht="44.25" customHeight="1" thickBot="1" x14ac:dyDescent="0.3">
      <c r="A2" s="20"/>
      <c r="B2" s="20"/>
      <c r="C2" s="20"/>
      <c r="D2" s="20"/>
      <c r="E2" s="21"/>
      <c r="F2" s="22"/>
      <c r="G2" s="23" t="s">
        <v>0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2</v>
      </c>
    </row>
    <row r="3" spans="1:16" ht="42" customHeight="1" thickBot="1" x14ac:dyDescent="0.3">
      <c r="E3" s="87" t="s">
        <v>164</v>
      </c>
      <c r="F3" s="1" t="s">
        <v>5</v>
      </c>
      <c r="G3" s="53">
        <v>3210</v>
      </c>
      <c r="H3" s="54">
        <v>3999</v>
      </c>
      <c r="I3" s="143">
        <f>SUM(G3:H3)</f>
        <v>7209</v>
      </c>
      <c r="J3" s="55">
        <v>18</v>
      </c>
      <c r="K3" s="55">
        <v>7</v>
      </c>
      <c r="L3" s="54">
        <f>SUM(J3:K3)</f>
        <v>25</v>
      </c>
    </row>
    <row r="4" spans="1:16" ht="42" customHeight="1" thickBot="1" x14ac:dyDescent="0.3">
      <c r="E4" s="87" t="s">
        <v>166</v>
      </c>
      <c r="F4" s="1" t="s">
        <v>5</v>
      </c>
      <c r="G4" s="56">
        <v>3117</v>
      </c>
      <c r="H4" s="55">
        <v>4301</v>
      </c>
      <c r="I4" s="143">
        <f>SUM(G4:H4)</f>
        <v>7418</v>
      </c>
      <c r="J4" s="55">
        <v>42</v>
      </c>
      <c r="K4" s="55">
        <v>9</v>
      </c>
      <c r="L4" s="54">
        <f>SUM(J4:K4)</f>
        <v>51</v>
      </c>
    </row>
    <row r="5" spans="1:16" ht="44.25" customHeight="1" x14ac:dyDescent="0.25"/>
    <row r="6" spans="1:16" ht="0.75" customHeight="1" x14ac:dyDescent="0.25"/>
    <row r="7" spans="1:16" ht="36.75" customHeight="1" thickBot="1" x14ac:dyDescent="0.3">
      <c r="A7" s="161" t="s">
        <v>167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8" spans="1:16" ht="48" customHeight="1" x14ac:dyDescent="0.25">
      <c r="A8" s="57" t="s">
        <v>6</v>
      </c>
      <c r="B8" s="58" t="s">
        <v>7</v>
      </c>
      <c r="C8" s="58" t="s">
        <v>8</v>
      </c>
      <c r="D8" s="221" t="s">
        <v>170</v>
      </c>
      <c r="E8" s="58" t="s">
        <v>153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152</v>
      </c>
      <c r="K8" s="58" t="s">
        <v>154</v>
      </c>
      <c r="L8" s="58" t="s">
        <v>13</v>
      </c>
      <c r="M8" s="58" t="s">
        <v>14</v>
      </c>
      <c r="N8" s="59" t="s">
        <v>15</v>
      </c>
      <c r="O8" s="60" t="s">
        <v>151</v>
      </c>
      <c r="P8" s="90" t="s">
        <v>2</v>
      </c>
    </row>
    <row r="9" spans="1:16" ht="27" customHeight="1" x14ac:dyDescent="0.25">
      <c r="A9" s="61" t="s">
        <v>16</v>
      </c>
      <c r="B9" s="222">
        <v>1035</v>
      </c>
      <c r="C9" s="222">
        <v>414</v>
      </c>
      <c r="D9" s="222">
        <v>1</v>
      </c>
      <c r="E9" s="222">
        <v>32</v>
      </c>
      <c r="F9" s="222">
        <v>327</v>
      </c>
      <c r="G9" s="222">
        <v>750</v>
      </c>
      <c r="H9" s="222">
        <v>551</v>
      </c>
      <c r="I9" s="222">
        <v>28</v>
      </c>
      <c r="J9" s="222">
        <v>54</v>
      </c>
      <c r="K9" s="222">
        <v>158</v>
      </c>
      <c r="L9" s="222">
        <v>22</v>
      </c>
      <c r="M9" s="222">
        <v>229</v>
      </c>
      <c r="N9" s="223">
        <v>842</v>
      </c>
      <c r="O9" s="222">
        <v>8</v>
      </c>
      <c r="P9" s="115">
        <f>SUM(B9:O9)</f>
        <v>4451</v>
      </c>
    </row>
    <row r="10" spans="1:16" ht="21.75" customHeight="1" x14ac:dyDescent="0.25">
      <c r="A10" s="61" t="s">
        <v>17</v>
      </c>
      <c r="B10" s="115"/>
      <c r="C10" s="115"/>
      <c r="D10" s="115"/>
      <c r="E10" s="117"/>
      <c r="F10" s="115"/>
      <c r="G10" s="115"/>
      <c r="H10" s="115"/>
      <c r="I10" s="115"/>
      <c r="J10" s="115"/>
      <c r="K10" s="115"/>
      <c r="L10" s="115"/>
      <c r="M10" s="115"/>
      <c r="N10" s="116"/>
      <c r="O10" s="118"/>
      <c r="P10" s="115">
        <f t="shared" ref="P10:P18" si="0">SUM(B10:O10)</f>
        <v>0</v>
      </c>
    </row>
    <row r="11" spans="1:16" ht="21.75" customHeight="1" x14ac:dyDescent="0.25">
      <c r="A11" s="61" t="s">
        <v>18</v>
      </c>
      <c r="B11" s="225">
        <v>37</v>
      </c>
      <c r="C11" s="225">
        <v>49</v>
      </c>
      <c r="D11" s="225"/>
      <c r="E11" s="225"/>
      <c r="F11" s="225"/>
      <c r="G11" s="225"/>
      <c r="H11" s="225">
        <v>15</v>
      </c>
      <c r="I11" s="225"/>
      <c r="J11" s="225"/>
      <c r="K11" s="225"/>
      <c r="L11" s="225"/>
      <c r="M11" s="225"/>
      <c r="N11" s="226"/>
      <c r="O11" s="224"/>
      <c r="P11" s="115">
        <f t="shared" si="0"/>
        <v>101</v>
      </c>
    </row>
    <row r="12" spans="1:16" ht="21.75" customHeight="1" x14ac:dyDescent="0.25">
      <c r="A12" s="61" t="s">
        <v>19</v>
      </c>
      <c r="B12" s="225">
        <v>189</v>
      </c>
      <c r="C12" s="225">
        <v>11</v>
      </c>
      <c r="D12" s="225"/>
      <c r="E12" s="225"/>
      <c r="F12" s="225"/>
      <c r="G12" s="225"/>
      <c r="H12" s="225">
        <v>46</v>
      </c>
      <c r="I12" s="225">
        <v>1</v>
      </c>
      <c r="J12" s="225">
        <v>1</v>
      </c>
      <c r="K12" s="225"/>
      <c r="L12" s="225"/>
      <c r="M12" s="225"/>
      <c r="N12" s="226">
        <v>78</v>
      </c>
      <c r="O12" s="224"/>
      <c r="P12" s="115">
        <f t="shared" si="0"/>
        <v>326</v>
      </c>
    </row>
    <row r="13" spans="1:16" ht="22.5" customHeight="1" x14ac:dyDescent="0.25">
      <c r="A13" s="61" t="s">
        <v>20</v>
      </c>
      <c r="B13" s="228">
        <v>124</v>
      </c>
      <c r="C13" s="228">
        <v>5</v>
      </c>
      <c r="D13" s="228"/>
      <c r="E13" s="228"/>
      <c r="F13" s="228"/>
      <c r="G13" s="228"/>
      <c r="H13" s="228">
        <v>25</v>
      </c>
      <c r="I13" s="228"/>
      <c r="J13" s="228"/>
      <c r="K13" s="228"/>
      <c r="L13" s="228"/>
      <c r="M13" s="228"/>
      <c r="N13" s="229">
        <v>32</v>
      </c>
      <c r="O13" s="227"/>
      <c r="P13" s="115">
        <f t="shared" si="0"/>
        <v>186</v>
      </c>
    </row>
    <row r="14" spans="1:16" ht="22.5" customHeight="1" x14ac:dyDescent="0.25">
      <c r="A14" s="61" t="s">
        <v>21</v>
      </c>
      <c r="B14" s="230">
        <v>729</v>
      </c>
      <c r="C14" s="230">
        <v>168</v>
      </c>
      <c r="D14" s="230"/>
      <c r="E14" s="230"/>
      <c r="F14" s="230"/>
      <c r="G14" s="230"/>
      <c r="H14" s="230">
        <v>101</v>
      </c>
      <c r="I14" s="230"/>
      <c r="J14" s="230">
        <v>3</v>
      </c>
      <c r="K14" s="230"/>
      <c r="L14" s="230"/>
      <c r="M14" s="230"/>
      <c r="N14" s="231">
        <v>73</v>
      </c>
      <c r="O14" s="232"/>
      <c r="P14" s="115">
        <f t="shared" si="0"/>
        <v>1074</v>
      </c>
    </row>
    <row r="15" spans="1:16" ht="22.5" customHeight="1" x14ac:dyDescent="0.25">
      <c r="A15" s="61" t="s">
        <v>22</v>
      </c>
      <c r="B15" s="234">
        <v>114</v>
      </c>
      <c r="C15" s="234">
        <v>9</v>
      </c>
      <c r="D15" s="234"/>
      <c r="E15" s="234"/>
      <c r="F15" s="234"/>
      <c r="G15" s="234"/>
      <c r="H15" s="234">
        <v>7</v>
      </c>
      <c r="I15" s="234"/>
      <c r="J15" s="234"/>
      <c r="K15" s="234"/>
      <c r="L15" s="234"/>
      <c r="M15" s="234"/>
      <c r="N15" s="235"/>
      <c r="O15" s="233"/>
      <c r="P15" s="115">
        <f t="shared" si="0"/>
        <v>130</v>
      </c>
    </row>
    <row r="16" spans="1:16" ht="21" customHeight="1" x14ac:dyDescent="0.25">
      <c r="A16" s="61" t="s">
        <v>23</v>
      </c>
      <c r="B16" s="234">
        <v>461</v>
      </c>
      <c r="C16" s="234">
        <v>13</v>
      </c>
      <c r="D16" s="234"/>
      <c r="E16" s="234"/>
      <c r="F16" s="234"/>
      <c r="G16" s="234"/>
      <c r="H16" s="234">
        <v>34</v>
      </c>
      <c r="I16" s="234"/>
      <c r="J16" s="234"/>
      <c r="K16" s="234"/>
      <c r="L16" s="234"/>
      <c r="M16" s="234"/>
      <c r="N16" s="235">
        <v>59</v>
      </c>
      <c r="O16" s="233"/>
      <c r="P16" s="115">
        <f t="shared" si="0"/>
        <v>567</v>
      </c>
    </row>
    <row r="17" spans="1:16" ht="22.5" customHeight="1" x14ac:dyDescent="0.25">
      <c r="A17" s="61" t="s">
        <v>24</v>
      </c>
      <c r="B17" s="234">
        <v>76</v>
      </c>
      <c r="C17" s="234">
        <v>2</v>
      </c>
      <c r="D17" s="234"/>
      <c r="E17" s="234"/>
      <c r="F17" s="234"/>
      <c r="G17" s="234"/>
      <c r="H17" s="234">
        <v>28</v>
      </c>
      <c r="I17" s="234"/>
      <c r="J17" s="234"/>
      <c r="K17" s="234"/>
      <c r="L17" s="234"/>
      <c r="M17" s="234"/>
      <c r="N17" s="235">
        <v>31</v>
      </c>
      <c r="O17" s="233"/>
      <c r="P17" s="115">
        <f t="shared" si="0"/>
        <v>137</v>
      </c>
    </row>
    <row r="18" spans="1:16" ht="21.75" customHeight="1" x14ac:dyDescent="0.25">
      <c r="A18" s="61" t="s">
        <v>25</v>
      </c>
      <c r="B18" s="234">
        <v>207</v>
      </c>
      <c r="C18" s="234">
        <v>43</v>
      </c>
      <c r="D18" s="234"/>
      <c r="E18" s="234"/>
      <c r="F18" s="234">
        <v>5</v>
      </c>
      <c r="G18" s="234"/>
      <c r="H18" s="234">
        <v>117</v>
      </c>
      <c r="I18" s="234">
        <v>4</v>
      </c>
      <c r="J18" s="234">
        <v>19</v>
      </c>
      <c r="K18" s="234"/>
      <c r="L18" s="234"/>
      <c r="M18" s="234"/>
      <c r="N18" s="235">
        <v>51</v>
      </c>
      <c r="O18" s="233"/>
      <c r="P18" s="115">
        <f t="shared" si="0"/>
        <v>446</v>
      </c>
    </row>
    <row r="19" spans="1:16" ht="30.75" customHeight="1" x14ac:dyDescent="0.25">
      <c r="A19" s="137" t="s">
        <v>2</v>
      </c>
      <c r="B19" s="138">
        <f>SUM(B9:B18)</f>
        <v>2972</v>
      </c>
      <c r="C19" s="138">
        <f t="shared" ref="C19:P19" si="1">SUM(C9:C18)</f>
        <v>714</v>
      </c>
      <c r="D19" s="138">
        <f t="shared" si="1"/>
        <v>1</v>
      </c>
      <c r="E19" s="138">
        <f t="shared" si="1"/>
        <v>32</v>
      </c>
      <c r="F19" s="138">
        <f t="shared" si="1"/>
        <v>332</v>
      </c>
      <c r="G19" s="138">
        <f t="shared" si="1"/>
        <v>750</v>
      </c>
      <c r="H19" s="138">
        <f t="shared" si="1"/>
        <v>924</v>
      </c>
      <c r="I19" s="138">
        <f t="shared" si="1"/>
        <v>33</v>
      </c>
      <c r="J19" s="138">
        <f t="shared" si="1"/>
        <v>77</v>
      </c>
      <c r="K19" s="138">
        <f t="shared" si="1"/>
        <v>158</v>
      </c>
      <c r="L19" s="138">
        <f t="shared" si="1"/>
        <v>22</v>
      </c>
      <c r="M19" s="138">
        <f t="shared" si="1"/>
        <v>229</v>
      </c>
      <c r="N19" s="138">
        <f t="shared" si="1"/>
        <v>1166</v>
      </c>
      <c r="O19" s="138">
        <f t="shared" si="1"/>
        <v>8</v>
      </c>
      <c r="P19" s="138">
        <f t="shared" si="1"/>
        <v>7418</v>
      </c>
    </row>
    <row r="27" spans="1:16" x14ac:dyDescent="0.25">
      <c r="E27" t="s">
        <v>26</v>
      </c>
    </row>
  </sheetData>
  <mergeCells count="2">
    <mergeCell ref="A7:P7"/>
    <mergeCell ref="A1:L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ht="15.75" x14ac:dyDescent="0.25">
      <c r="A3" s="166" t="s">
        <v>28</v>
      </c>
      <c r="B3" s="166"/>
      <c r="C3" s="166"/>
      <c r="D3" s="166"/>
      <c r="E3" s="3"/>
    </row>
    <row r="4" spans="1:12" ht="16.5" thickBot="1" x14ac:dyDescent="0.3">
      <c r="A4" s="62"/>
      <c r="B4" s="62"/>
      <c r="C4" s="62"/>
      <c r="D4" s="62"/>
      <c r="E4" s="3"/>
      <c r="F4" s="167" t="s">
        <v>155</v>
      </c>
      <c r="G4" s="168"/>
      <c r="H4" s="168"/>
      <c r="I4" s="168"/>
      <c r="J4" s="168"/>
      <c r="K4" s="168"/>
      <c r="L4" s="168"/>
    </row>
    <row r="5" spans="1:12" ht="26.25" thickBot="1" x14ac:dyDescent="0.3">
      <c r="A5" s="45" t="s">
        <v>29</v>
      </c>
      <c r="B5" s="28" t="s">
        <v>164</v>
      </c>
      <c r="C5" s="28" t="s">
        <v>168</v>
      </c>
      <c r="D5" s="29" t="s">
        <v>30</v>
      </c>
    </row>
    <row r="6" spans="1:12" ht="39" customHeight="1" thickBot="1" x14ac:dyDescent="0.3">
      <c r="A6" s="46" t="s">
        <v>31</v>
      </c>
      <c r="B6" s="139">
        <v>317705626.70000005</v>
      </c>
      <c r="C6" s="144">
        <v>561672557.08000004</v>
      </c>
      <c r="D6" s="91">
        <f>(C6-B6)/B6*100</f>
        <v>76.790245396053592</v>
      </c>
      <c r="F6" s="48" t="s">
        <v>29</v>
      </c>
      <c r="G6" s="28" t="s">
        <v>164</v>
      </c>
      <c r="H6" s="28" t="s">
        <v>168</v>
      </c>
      <c r="I6" s="29" t="s">
        <v>30</v>
      </c>
    </row>
    <row r="7" spans="1:12" ht="39" customHeight="1" thickBot="1" x14ac:dyDescent="0.3">
      <c r="A7" s="46" t="s">
        <v>32</v>
      </c>
      <c r="B7" s="139">
        <v>216134.2</v>
      </c>
      <c r="C7" s="139">
        <v>3856788.8</v>
      </c>
      <c r="D7" s="140">
        <f>(C7-B7)/B7*100</f>
        <v>1684.4417033491227</v>
      </c>
      <c r="F7" s="49" t="s">
        <v>35</v>
      </c>
      <c r="G7" s="65">
        <v>1377042.03</v>
      </c>
      <c r="H7" s="65">
        <v>3051696.81</v>
      </c>
      <c r="I7" s="130">
        <f>(H7-G7)/G7*100</f>
        <v>121.61246668701899</v>
      </c>
    </row>
    <row r="8" spans="1:12" ht="39" thickBot="1" x14ac:dyDescent="0.3">
      <c r="A8" s="46" t="s">
        <v>33</v>
      </c>
      <c r="B8" s="139">
        <v>8935433.9100000001</v>
      </c>
      <c r="C8" s="139">
        <v>12456420.82</v>
      </c>
      <c r="D8" s="91">
        <f t="shared" ref="D8:D9" si="0">(C8-B8)/B8*100</f>
        <v>39.404766970068721</v>
      </c>
      <c r="F8" s="49" t="s">
        <v>36</v>
      </c>
      <c r="G8" s="65">
        <v>854871.78</v>
      </c>
      <c r="H8" s="65">
        <v>3762201.64</v>
      </c>
      <c r="I8" s="130">
        <f t="shared" ref="I8:I9" si="1">(H8-G8)/G8*100</f>
        <v>340.08958162123452</v>
      </c>
    </row>
    <row r="9" spans="1:12" ht="51.75" customHeight="1" thickBot="1" x14ac:dyDescent="0.3">
      <c r="A9" s="47" t="s">
        <v>34</v>
      </c>
      <c r="B9" s="113">
        <f>SUM(B6:B8)</f>
        <v>326857194.81000006</v>
      </c>
      <c r="C9" s="113">
        <f>SUM(C6:C8)</f>
        <v>577985766.70000005</v>
      </c>
      <c r="D9" s="114">
        <f t="shared" si="0"/>
        <v>76.831281635388009</v>
      </c>
      <c r="F9" s="136" t="s">
        <v>37</v>
      </c>
      <c r="G9" s="65">
        <v>45262.94</v>
      </c>
      <c r="H9" s="65">
        <v>1473608.4</v>
      </c>
      <c r="I9" s="130">
        <f t="shared" si="1"/>
        <v>3155.6621377223837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6" workbookViewId="0">
      <selection activeCell="C6" sqref="C6:C22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69" t="s">
        <v>158</v>
      </c>
      <c r="B2" s="169"/>
      <c r="C2" s="169"/>
      <c r="D2" s="169"/>
      <c r="E2" s="169"/>
      <c r="F2" s="169"/>
      <c r="G2" s="169"/>
      <c r="H2" s="169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70" t="s">
        <v>38</v>
      </c>
      <c r="B4" s="172" t="s">
        <v>164</v>
      </c>
      <c r="C4" s="172" t="s">
        <v>168</v>
      </c>
      <c r="D4" s="174" t="s">
        <v>30</v>
      </c>
      <c r="E4" s="4"/>
    </row>
    <row r="5" spans="1:8" ht="18" customHeight="1" thickBot="1" x14ac:dyDescent="0.3">
      <c r="A5" s="171"/>
      <c r="B5" s="173"/>
      <c r="C5" s="173"/>
      <c r="D5" s="175"/>
      <c r="E5" s="4"/>
    </row>
    <row r="6" spans="1:8" ht="23.25" customHeight="1" thickBot="1" x14ac:dyDescent="0.3">
      <c r="A6" s="50" t="s">
        <v>55</v>
      </c>
      <c r="B6" s="120">
        <v>199174789.02000001</v>
      </c>
      <c r="C6" s="120">
        <v>221675194.63999999</v>
      </c>
      <c r="D6" s="97">
        <f>(C6-B6)/B6*100</f>
        <v>11.296814085110245</v>
      </c>
      <c r="E6" s="4"/>
    </row>
    <row r="7" spans="1:8" ht="23.25" customHeight="1" thickBot="1" x14ac:dyDescent="0.3">
      <c r="A7" s="50" t="s">
        <v>39</v>
      </c>
      <c r="B7" s="120">
        <v>19717601.059999999</v>
      </c>
      <c r="C7" s="120">
        <v>30407500.66</v>
      </c>
      <c r="D7" s="97">
        <f t="shared" ref="D7:D23" si="0">(C7-B7)/B7*100</f>
        <v>54.215011083097764</v>
      </c>
      <c r="E7" s="4"/>
    </row>
    <row r="8" spans="1:8" ht="23.25" customHeight="1" thickBot="1" x14ac:dyDescent="0.3">
      <c r="A8" s="50" t="s">
        <v>40</v>
      </c>
      <c r="B8" s="120">
        <v>2262046.36</v>
      </c>
      <c r="C8" s="146">
        <v>4599086.45</v>
      </c>
      <c r="D8" s="97">
        <f t="shared" si="0"/>
        <v>103.3153047314203</v>
      </c>
      <c r="E8" s="4"/>
    </row>
    <row r="9" spans="1:8" ht="23.25" customHeight="1" thickBot="1" x14ac:dyDescent="0.3">
      <c r="A9" s="51" t="s">
        <v>41</v>
      </c>
      <c r="B9" s="120">
        <v>19634684.98</v>
      </c>
      <c r="C9" s="121">
        <v>27799977.440000001</v>
      </c>
      <c r="D9" s="97">
        <f t="shared" si="0"/>
        <v>41.586062971304166</v>
      </c>
      <c r="E9" s="4"/>
    </row>
    <row r="10" spans="1:8" ht="23.25" customHeight="1" thickBot="1" x14ac:dyDescent="0.3">
      <c r="A10" s="50" t="s">
        <v>42</v>
      </c>
      <c r="B10" s="120">
        <v>9826420.0299999993</v>
      </c>
      <c r="C10" s="120">
        <v>12737589.050000001</v>
      </c>
      <c r="D10" s="97">
        <f t="shared" si="0"/>
        <v>29.625937127786315</v>
      </c>
      <c r="E10" s="4"/>
    </row>
    <row r="11" spans="1:8" ht="23.25" customHeight="1" thickBot="1" x14ac:dyDescent="0.3">
      <c r="A11" s="50" t="s">
        <v>43</v>
      </c>
      <c r="B11" s="120">
        <v>7234592.6200000001</v>
      </c>
      <c r="C11" s="120">
        <v>11407519.109999999</v>
      </c>
      <c r="D11" s="97">
        <f t="shared" si="0"/>
        <v>57.680186144330534</v>
      </c>
      <c r="E11" s="4"/>
    </row>
    <row r="12" spans="1:8" ht="23.25" customHeight="1" thickBot="1" x14ac:dyDescent="0.3">
      <c r="A12" s="50" t="s">
        <v>44</v>
      </c>
      <c r="B12" s="120">
        <v>9794198.6199999992</v>
      </c>
      <c r="C12" s="120">
        <v>16721678.75</v>
      </c>
      <c r="D12" s="97">
        <f t="shared" si="0"/>
        <v>70.730443589880977</v>
      </c>
      <c r="E12" s="4"/>
    </row>
    <row r="13" spans="1:8" ht="23.25" customHeight="1" thickBot="1" x14ac:dyDescent="0.3">
      <c r="A13" s="50" t="s">
        <v>45</v>
      </c>
      <c r="B13" s="120">
        <v>1351966.13</v>
      </c>
      <c r="C13" s="120">
        <v>2287051.54</v>
      </c>
      <c r="D13" s="97">
        <f t="shared" si="0"/>
        <v>69.164854743809315</v>
      </c>
      <c r="E13" s="4"/>
    </row>
    <row r="14" spans="1:8" ht="23.25" customHeight="1" thickBot="1" x14ac:dyDescent="0.3">
      <c r="A14" s="50" t="s">
        <v>46</v>
      </c>
      <c r="B14" s="120">
        <v>3882125.7</v>
      </c>
      <c r="C14" s="120">
        <v>7381279.3300000001</v>
      </c>
      <c r="D14" s="97">
        <f t="shared" si="0"/>
        <v>90.134990476995625</v>
      </c>
      <c r="E14" s="4"/>
    </row>
    <row r="15" spans="1:8" ht="23.25" customHeight="1" thickBot="1" x14ac:dyDescent="0.3">
      <c r="A15" s="50" t="s">
        <v>47</v>
      </c>
      <c r="B15" s="120">
        <v>11455389.640000001</v>
      </c>
      <c r="C15" s="120">
        <v>19882796.82</v>
      </c>
      <c r="D15" s="97">
        <f t="shared" si="0"/>
        <v>73.567180557290925</v>
      </c>
      <c r="E15" s="4"/>
    </row>
    <row r="16" spans="1:8" ht="23.25" customHeight="1" thickBot="1" x14ac:dyDescent="0.3">
      <c r="A16" s="50" t="s">
        <v>48</v>
      </c>
      <c r="B16" s="120">
        <v>6103989.8499999996</v>
      </c>
      <c r="C16" s="120">
        <v>9660626.2200000007</v>
      </c>
      <c r="D16" s="97">
        <f t="shared" si="0"/>
        <v>58.267403082264323</v>
      </c>
      <c r="E16" s="4"/>
    </row>
    <row r="17" spans="1:5" ht="23.25" customHeight="1" thickBot="1" x14ac:dyDescent="0.3">
      <c r="A17" s="50" t="s">
        <v>49</v>
      </c>
      <c r="B17" s="120">
        <v>5146780.32</v>
      </c>
      <c r="C17" s="120">
        <v>7895467.3200000003</v>
      </c>
      <c r="D17" s="97">
        <f t="shared" si="0"/>
        <v>53.405951470646798</v>
      </c>
      <c r="E17" s="4"/>
    </row>
    <row r="18" spans="1:5" ht="23.25" customHeight="1" thickBot="1" x14ac:dyDescent="0.3">
      <c r="A18" s="50" t="s">
        <v>50</v>
      </c>
      <c r="B18" s="120">
        <v>3388704.97</v>
      </c>
      <c r="C18" s="120">
        <v>5025938.38</v>
      </c>
      <c r="D18" s="97">
        <f t="shared" si="0"/>
        <v>48.31442762041334</v>
      </c>
      <c r="E18" s="4"/>
    </row>
    <row r="19" spans="1:5" ht="23.25" customHeight="1" thickBot="1" x14ac:dyDescent="0.3">
      <c r="A19" s="51" t="s">
        <v>51</v>
      </c>
      <c r="B19" s="120">
        <v>46861105.960000001</v>
      </c>
      <c r="C19" s="120">
        <v>136202914.59</v>
      </c>
      <c r="D19" s="97">
        <f>(C19-B19)/B19*100</f>
        <v>190.65236895232678</v>
      </c>
      <c r="E19" s="4"/>
    </row>
    <row r="20" spans="1:5" ht="23.25" customHeight="1" thickBot="1" x14ac:dyDescent="0.3">
      <c r="A20" s="50" t="s">
        <v>52</v>
      </c>
      <c r="B20" s="120">
        <v>15144162.949999999</v>
      </c>
      <c r="C20" s="120">
        <v>21854416.109999999</v>
      </c>
      <c r="D20" s="97">
        <f t="shared" si="0"/>
        <v>44.309171673301364</v>
      </c>
      <c r="E20" s="4"/>
    </row>
    <row r="21" spans="1:5" ht="23.25" customHeight="1" thickBot="1" x14ac:dyDescent="0.3">
      <c r="A21" s="50" t="s">
        <v>53</v>
      </c>
      <c r="B21" s="120">
        <v>19116400.780000001</v>
      </c>
      <c r="C21" s="120">
        <v>26978906.109999999</v>
      </c>
      <c r="D21" s="97">
        <f t="shared" si="0"/>
        <v>41.12963219638042</v>
      </c>
      <c r="E21" s="4"/>
    </row>
    <row r="22" spans="1:5" ht="23.25" customHeight="1" thickBot="1" x14ac:dyDescent="0.3">
      <c r="A22" s="50" t="s">
        <v>54</v>
      </c>
      <c r="B22" s="120">
        <v>9786595.620000001</v>
      </c>
      <c r="C22" s="120">
        <v>15467824.18</v>
      </c>
      <c r="D22" s="97">
        <f t="shared" si="0"/>
        <v>58.051121969214435</v>
      </c>
      <c r="E22" s="4"/>
    </row>
    <row r="23" spans="1:5" ht="26.25" customHeight="1" thickBot="1" x14ac:dyDescent="0.3">
      <c r="A23" s="88" t="s">
        <v>2</v>
      </c>
      <c r="B23" s="95">
        <f>SUM(B6:B22)</f>
        <v>389881554.61000001</v>
      </c>
      <c r="C23" s="95">
        <f>SUM(C6:C22)</f>
        <v>577985766.70000005</v>
      </c>
      <c r="D23" s="96">
        <f t="shared" si="0"/>
        <v>48.246502012171717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E21" sqref="E21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45" t="s">
        <v>169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76" t="s">
        <v>56</v>
      </c>
      <c r="B2" s="178" t="s">
        <v>164</v>
      </c>
      <c r="C2" s="179"/>
      <c r="D2" s="179"/>
      <c r="E2" s="178" t="s">
        <v>168</v>
      </c>
      <c r="F2" s="179"/>
      <c r="G2" s="179"/>
    </row>
    <row r="3" spans="1:9" ht="42.75" thickBot="1" x14ac:dyDescent="0.3">
      <c r="A3" s="177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50">
        <v>15566092.6</v>
      </c>
      <c r="C4" s="151">
        <v>199174789.02000001</v>
      </c>
      <c r="D4" s="92">
        <f>(B4/C4)*100</f>
        <v>7.8152926264362401</v>
      </c>
      <c r="E4" s="149">
        <v>26233704.420000002</v>
      </c>
      <c r="F4" s="120">
        <v>221675194.63999999</v>
      </c>
      <c r="G4" s="92">
        <f>(E4/F4)*100</f>
        <v>11.834298583837258</v>
      </c>
    </row>
    <row r="5" spans="1:9" ht="20.25" customHeight="1" thickBot="1" x14ac:dyDescent="0.3">
      <c r="A5" s="5" t="s">
        <v>39</v>
      </c>
      <c r="B5" s="150">
        <v>1173434.75</v>
      </c>
      <c r="C5" s="151">
        <v>19717601.059999999</v>
      </c>
      <c r="D5" s="92">
        <f t="shared" ref="D5:D20" si="0">(B5/C5)*100</f>
        <v>5.9512044412972829</v>
      </c>
      <c r="E5" s="149">
        <v>860732.68</v>
      </c>
      <c r="F5" s="120">
        <v>30407500.66</v>
      </c>
      <c r="G5" s="92">
        <f t="shared" ref="G5:G21" si="1">(E5/F5)*100</f>
        <v>2.8306590851521833</v>
      </c>
    </row>
    <row r="6" spans="1:9" ht="20.25" customHeight="1" thickBot="1" x14ac:dyDescent="0.3">
      <c r="A6" s="5" t="s">
        <v>60</v>
      </c>
      <c r="B6" s="150">
        <v>824983</v>
      </c>
      <c r="C6" s="151">
        <v>2262046</v>
      </c>
      <c r="D6" s="92">
        <f t="shared" si="0"/>
        <v>36.470655327079996</v>
      </c>
      <c r="E6" s="149">
        <v>855291.69</v>
      </c>
      <c r="F6" s="146">
        <v>4599086.45</v>
      </c>
      <c r="G6" s="92">
        <f t="shared" si="1"/>
        <v>18.596990930666241</v>
      </c>
    </row>
    <row r="7" spans="1:9" ht="20.25" customHeight="1" thickBot="1" x14ac:dyDescent="0.3">
      <c r="A7" s="52" t="s">
        <v>41</v>
      </c>
      <c r="B7" s="150">
        <v>1141096.8799999999</v>
      </c>
      <c r="C7" s="151">
        <v>19634684.98</v>
      </c>
      <c r="D7" s="92">
        <f t="shared" si="0"/>
        <v>5.8116383387985469</v>
      </c>
      <c r="E7" s="149">
        <v>640031.18000000005</v>
      </c>
      <c r="F7" s="121">
        <v>27799977.440000001</v>
      </c>
      <c r="G7" s="92">
        <f t="shared" si="1"/>
        <v>2.3022722999734926</v>
      </c>
    </row>
    <row r="8" spans="1:9" ht="20.25" customHeight="1" thickBot="1" x14ac:dyDescent="0.3">
      <c r="A8" s="141" t="s">
        <v>42</v>
      </c>
      <c r="B8" s="150">
        <v>9923482.9199999999</v>
      </c>
      <c r="C8" s="151">
        <v>89191004.460000008</v>
      </c>
      <c r="D8" s="92">
        <f t="shared" si="0"/>
        <v>11.126102884568859</v>
      </c>
      <c r="E8" s="149">
        <v>526763.62</v>
      </c>
      <c r="F8" s="120">
        <v>12737589.050000001</v>
      </c>
      <c r="G8" s="92">
        <f t="shared" si="1"/>
        <v>4.1355049054593263</v>
      </c>
    </row>
    <row r="9" spans="1:9" ht="20.25" customHeight="1" thickBot="1" x14ac:dyDescent="0.3">
      <c r="A9" s="141" t="s">
        <v>43</v>
      </c>
      <c r="B9" s="150">
        <v>4154736.11</v>
      </c>
      <c r="C9" s="151">
        <v>7234592.6200000001</v>
      </c>
      <c r="D9" s="92">
        <f t="shared" si="0"/>
        <v>57.428750010252813</v>
      </c>
      <c r="E9" s="149">
        <v>5982613.3300000001</v>
      </c>
      <c r="F9" s="120">
        <v>11407519.109999999</v>
      </c>
      <c r="G9" s="92">
        <f t="shared" si="1"/>
        <v>52.444473441692971</v>
      </c>
    </row>
    <row r="10" spans="1:9" ht="20.25" customHeight="1" thickBot="1" x14ac:dyDescent="0.3">
      <c r="A10" s="141" t="s">
        <v>44</v>
      </c>
      <c r="B10" s="150">
        <v>770823.43</v>
      </c>
      <c r="C10" s="151">
        <v>9794198.6199999992</v>
      </c>
      <c r="D10" s="92">
        <f t="shared" si="0"/>
        <v>7.8702041882830445</v>
      </c>
      <c r="E10" s="149">
        <v>519358.61</v>
      </c>
      <c r="F10" s="120">
        <v>16721678.75</v>
      </c>
      <c r="G10" s="92">
        <f t="shared" si="1"/>
        <v>3.1058999384257397</v>
      </c>
    </row>
    <row r="11" spans="1:9" ht="20.25" customHeight="1" thickBot="1" x14ac:dyDescent="0.3">
      <c r="A11" s="141" t="s">
        <v>45</v>
      </c>
      <c r="B11" s="150">
        <v>632200.01</v>
      </c>
      <c r="C11" s="151">
        <v>1351966.13</v>
      </c>
      <c r="D11" s="92">
        <f t="shared" si="0"/>
        <v>46.761527228496476</v>
      </c>
      <c r="E11" s="149">
        <v>1059325.93</v>
      </c>
      <c r="F11" s="120">
        <v>2287051.54</v>
      </c>
      <c r="G11" s="92">
        <f t="shared" si="1"/>
        <v>46.31841090909564</v>
      </c>
    </row>
    <row r="12" spans="1:9" ht="20.25" customHeight="1" thickBot="1" x14ac:dyDescent="0.3">
      <c r="A12" s="141" t="s">
        <v>46</v>
      </c>
      <c r="B12" s="150">
        <v>3910535.78</v>
      </c>
      <c r="C12" s="151">
        <v>3882125.7</v>
      </c>
      <c r="D12" s="92">
        <f t="shared" si="0"/>
        <v>100.73181762249479</v>
      </c>
      <c r="E12" s="149">
        <v>5546191.6100000003</v>
      </c>
      <c r="F12" s="120">
        <v>7381279.3300000001</v>
      </c>
      <c r="G12" s="92">
        <f t="shared" si="1"/>
        <v>75.138622480501638</v>
      </c>
    </row>
    <row r="13" spans="1:9" ht="20.25" customHeight="1" thickBot="1" x14ac:dyDescent="0.3">
      <c r="A13" s="141" t="s">
        <v>47</v>
      </c>
      <c r="B13" s="150">
        <v>2049634.88</v>
      </c>
      <c r="C13" s="151">
        <v>23675387.420000002</v>
      </c>
      <c r="D13" s="92">
        <f t="shared" si="0"/>
        <v>8.6572390290371857</v>
      </c>
      <c r="E13" s="149">
        <v>1221556.98</v>
      </c>
      <c r="F13" s="120">
        <v>19882796.82</v>
      </c>
      <c r="G13" s="92">
        <f>(E13/F13)*100</f>
        <v>6.1437884773395774</v>
      </c>
    </row>
    <row r="14" spans="1:9" ht="20.25" customHeight="1" thickBot="1" x14ac:dyDescent="0.3">
      <c r="A14" s="141" t="s">
        <v>48</v>
      </c>
      <c r="B14" s="150">
        <v>3204553.71</v>
      </c>
      <c r="C14" s="151">
        <v>6103989.8499999996</v>
      </c>
      <c r="D14" s="92">
        <f t="shared" si="0"/>
        <v>52.49932894301913</v>
      </c>
      <c r="E14" s="149">
        <v>4543338.92</v>
      </c>
      <c r="F14" s="120">
        <v>9660626.2200000007</v>
      </c>
      <c r="G14" s="92">
        <f t="shared" si="1"/>
        <v>47.029445260951206</v>
      </c>
    </row>
    <row r="15" spans="1:9" ht="20.25" customHeight="1" thickBot="1" x14ac:dyDescent="0.3">
      <c r="A15" s="141" t="s">
        <v>149</v>
      </c>
      <c r="B15" s="150">
        <v>425759.42</v>
      </c>
      <c r="C15" s="151">
        <v>5146780.32</v>
      </c>
      <c r="D15" s="92">
        <f t="shared" si="0"/>
        <v>8.27234491329523</v>
      </c>
      <c r="E15" s="149">
        <v>174692.35</v>
      </c>
      <c r="F15" s="120">
        <v>7895467.3200000003</v>
      </c>
      <c r="G15" s="92">
        <f t="shared" si="1"/>
        <v>2.2125650442183074</v>
      </c>
    </row>
    <row r="16" spans="1:9" ht="20.25" customHeight="1" thickBot="1" x14ac:dyDescent="0.3">
      <c r="A16" s="141" t="s">
        <v>50</v>
      </c>
      <c r="B16" s="150">
        <v>152761.82999999999</v>
      </c>
      <c r="C16" s="151">
        <v>3388704.97</v>
      </c>
      <c r="D16" s="92">
        <f t="shared" si="0"/>
        <v>4.5079707838950638</v>
      </c>
      <c r="E16" s="149">
        <v>57777.57</v>
      </c>
      <c r="F16" s="120">
        <v>5025938.38</v>
      </c>
      <c r="G16" s="92">
        <f t="shared" si="1"/>
        <v>1.1495877114195738</v>
      </c>
    </row>
    <row r="17" spans="1:7" ht="20.25" customHeight="1" thickBot="1" x14ac:dyDescent="0.3">
      <c r="A17" s="142" t="s">
        <v>51</v>
      </c>
      <c r="B17" s="150">
        <v>2182517.9900000002</v>
      </c>
      <c r="C17" s="151">
        <v>46861105.960000001</v>
      </c>
      <c r="D17" s="92">
        <f t="shared" si="0"/>
        <v>4.6574188664325753</v>
      </c>
      <c r="E17" s="149">
        <v>2429446.89</v>
      </c>
      <c r="F17" s="120">
        <v>136202914.59</v>
      </c>
      <c r="G17" s="92">
        <f t="shared" si="1"/>
        <v>1.7836966979107287</v>
      </c>
    </row>
    <row r="18" spans="1:7" ht="20.25" customHeight="1" thickBot="1" x14ac:dyDescent="0.3">
      <c r="A18" s="141" t="s">
        <v>52</v>
      </c>
      <c r="B18" s="150">
        <v>851531.97</v>
      </c>
      <c r="C18" s="151">
        <v>15144162.949999999</v>
      </c>
      <c r="D18" s="92">
        <f t="shared" si="0"/>
        <v>5.6228394584198531</v>
      </c>
      <c r="E18" s="149">
        <v>621956.03</v>
      </c>
      <c r="F18" s="120">
        <v>21854416.109999999</v>
      </c>
      <c r="G18" s="92">
        <f t="shared" si="1"/>
        <v>2.8459054996917055</v>
      </c>
    </row>
    <row r="19" spans="1:7" ht="20.25" customHeight="1" thickBot="1" x14ac:dyDescent="0.3">
      <c r="A19" s="141" t="s">
        <v>53</v>
      </c>
      <c r="B19" s="150">
        <v>1051108.31</v>
      </c>
      <c r="C19" s="151">
        <v>19116400.780000001</v>
      </c>
      <c r="D19" s="92">
        <f t="shared" si="0"/>
        <v>5.4984634508170211</v>
      </c>
      <c r="E19" s="149">
        <v>240367.26</v>
      </c>
      <c r="F19" s="120">
        <v>26978906.109999999</v>
      </c>
      <c r="G19" s="92">
        <f t="shared" si="1"/>
        <v>0.89094516664226608</v>
      </c>
    </row>
    <row r="20" spans="1:7" ht="20.25" customHeight="1" thickBot="1" x14ac:dyDescent="0.3">
      <c r="A20" s="141" t="s">
        <v>54</v>
      </c>
      <c r="B20" s="150">
        <v>12853230.380000001</v>
      </c>
      <c r="C20" s="151">
        <v>9786595.620000001</v>
      </c>
      <c r="D20" s="92">
        <f t="shared" si="0"/>
        <v>131.33505131991956</v>
      </c>
      <c r="E20" s="149">
        <v>59661210.810000002</v>
      </c>
      <c r="F20" s="120">
        <v>15467824.18</v>
      </c>
      <c r="G20" s="92">
        <f t="shared" si="1"/>
        <v>385.71172076769756</v>
      </c>
    </row>
    <row r="21" spans="1:7" ht="21" customHeight="1" thickBot="1" x14ac:dyDescent="0.3">
      <c r="A21" s="40" t="s">
        <v>2</v>
      </c>
      <c r="B21" s="94">
        <f>SUM(B2:B20)</f>
        <v>60868483.970000006</v>
      </c>
      <c r="C21" s="94">
        <f>SUM(C2:C20)</f>
        <v>481466136.46000004</v>
      </c>
      <c r="D21" s="93">
        <f>(B21/C21)*100</f>
        <v>12.642318817588727</v>
      </c>
      <c r="E21" s="94">
        <f>SUM(E4:E20)</f>
        <v>111174359.88</v>
      </c>
      <c r="F21" s="94">
        <f>SUM(F4:F20)</f>
        <v>577985766.70000005</v>
      </c>
      <c r="G21" s="92">
        <f t="shared" si="1"/>
        <v>19.234791976755435</v>
      </c>
    </row>
    <row r="23" spans="1:7" x14ac:dyDescent="0.25">
      <c r="A23" s="180"/>
      <c r="B23" s="180"/>
      <c r="C23" s="180"/>
      <c r="D23" s="180"/>
      <c r="E23" s="33"/>
    </row>
    <row r="24" spans="1:7" x14ac:dyDescent="0.25">
      <c r="A24" s="180"/>
      <c r="B24" s="180"/>
      <c r="C24" s="180"/>
      <c r="D24" s="180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6.5" thickBot="1" x14ac:dyDescent="0.3">
      <c r="A2" s="32"/>
      <c r="B2" s="181" t="s">
        <v>63</v>
      </c>
      <c r="C2" s="182"/>
      <c r="D2" s="183"/>
      <c r="E2" s="184" t="s">
        <v>64</v>
      </c>
      <c r="F2" s="185"/>
      <c r="G2" s="186"/>
    </row>
    <row r="3" spans="1:11" ht="15.75" x14ac:dyDescent="0.25">
      <c r="A3" s="37" t="s">
        <v>62</v>
      </c>
      <c r="B3" s="172" t="s">
        <v>164</v>
      </c>
      <c r="C3" s="172" t="s">
        <v>168</v>
      </c>
      <c r="D3" s="38" t="s">
        <v>65</v>
      </c>
      <c r="E3" s="172" t="s">
        <v>164</v>
      </c>
      <c r="F3" s="38" t="s">
        <v>165</v>
      </c>
      <c r="G3" s="38" t="s">
        <v>65</v>
      </c>
    </row>
    <row r="4" spans="1:11" ht="16.5" thickBot="1" x14ac:dyDescent="0.3">
      <c r="A4" s="39"/>
      <c r="B4" s="187"/>
      <c r="C4" s="187"/>
      <c r="D4" s="38" t="s">
        <v>66</v>
      </c>
      <c r="E4" s="187"/>
      <c r="F4" s="38">
        <v>2022</v>
      </c>
      <c r="G4" s="38" t="s">
        <v>66</v>
      </c>
    </row>
    <row r="5" spans="1:11" ht="21" customHeight="1" thickBot="1" x14ac:dyDescent="0.3">
      <c r="A5" s="89" t="s">
        <v>67</v>
      </c>
      <c r="B5" s="122">
        <v>13186</v>
      </c>
      <c r="C5" s="122">
        <v>12086</v>
      </c>
      <c r="D5" s="98">
        <f t="shared" ref="D5:D22" si="0">(C5-B5)/B5*100</f>
        <v>-8.3421811011679061</v>
      </c>
      <c r="E5" s="122">
        <v>4176</v>
      </c>
      <c r="F5" s="122">
        <v>5541</v>
      </c>
      <c r="G5" s="96">
        <f t="shared" ref="G5:G22" si="1">(F5-E5)/E5*100</f>
        <v>32.686781609195407</v>
      </c>
    </row>
    <row r="6" spans="1:11" ht="21" customHeight="1" thickBot="1" x14ac:dyDescent="0.3">
      <c r="A6" s="89" t="s">
        <v>39</v>
      </c>
      <c r="B6" s="123">
        <v>1970</v>
      </c>
      <c r="C6" s="123">
        <v>1988</v>
      </c>
      <c r="D6" s="98">
        <f t="shared" si="0"/>
        <v>0.91370558375634525</v>
      </c>
      <c r="E6" s="123">
        <v>1125</v>
      </c>
      <c r="F6" s="123">
        <v>2158</v>
      </c>
      <c r="G6" s="96">
        <f t="shared" si="1"/>
        <v>91.822222222222223</v>
      </c>
    </row>
    <row r="7" spans="1:11" ht="21" customHeight="1" thickBot="1" x14ac:dyDescent="0.3">
      <c r="A7" s="89" t="s">
        <v>40</v>
      </c>
      <c r="B7" s="122">
        <v>270</v>
      </c>
      <c r="C7" s="122">
        <v>315</v>
      </c>
      <c r="D7" s="98">
        <f t="shared" si="0"/>
        <v>16.666666666666664</v>
      </c>
      <c r="E7" s="122">
        <v>1014</v>
      </c>
      <c r="F7" s="122">
        <v>1521</v>
      </c>
      <c r="G7" s="96">
        <f t="shared" si="1"/>
        <v>50</v>
      </c>
    </row>
    <row r="8" spans="1:11" ht="21" customHeight="1" thickBot="1" x14ac:dyDescent="0.3">
      <c r="A8" s="89" t="s">
        <v>41</v>
      </c>
      <c r="B8" s="124">
        <v>1827</v>
      </c>
      <c r="C8" s="124">
        <v>1997</v>
      </c>
      <c r="D8" s="98">
        <f t="shared" si="0"/>
        <v>9.3048713738368907</v>
      </c>
      <c r="E8" s="124">
        <v>1060</v>
      </c>
      <c r="F8" s="124">
        <v>1421</v>
      </c>
      <c r="G8" s="96">
        <f t="shared" si="1"/>
        <v>34.056603773584904</v>
      </c>
    </row>
    <row r="9" spans="1:11" ht="21" customHeight="1" thickBot="1" x14ac:dyDescent="0.3">
      <c r="A9" s="135" t="s">
        <v>42</v>
      </c>
      <c r="B9" s="123">
        <v>822</v>
      </c>
      <c r="C9" s="123">
        <v>839</v>
      </c>
      <c r="D9" s="98">
        <f t="shared" si="0"/>
        <v>2.0681265206812651</v>
      </c>
      <c r="E9" s="123">
        <v>883</v>
      </c>
      <c r="F9" s="123">
        <v>1041</v>
      </c>
      <c r="G9" s="96">
        <f t="shared" si="1"/>
        <v>17.893544733861834</v>
      </c>
    </row>
    <row r="10" spans="1:11" ht="21" customHeight="1" thickBot="1" x14ac:dyDescent="0.3">
      <c r="A10" s="135" t="s">
        <v>43</v>
      </c>
      <c r="B10" s="125">
        <v>729</v>
      </c>
      <c r="C10" s="125">
        <v>832</v>
      </c>
      <c r="D10" s="98">
        <f>(C10-B10)/B10*100</f>
        <v>14.12894375857339</v>
      </c>
      <c r="E10" s="125">
        <v>1947</v>
      </c>
      <c r="F10" s="125">
        <v>1966</v>
      </c>
      <c r="G10" s="96">
        <f t="shared" si="1"/>
        <v>0.97586029789419626</v>
      </c>
    </row>
    <row r="11" spans="1:11" ht="21" customHeight="1" thickBot="1" x14ac:dyDescent="0.3">
      <c r="A11" s="135" t="s">
        <v>44</v>
      </c>
      <c r="B11" s="125">
        <v>1150</v>
      </c>
      <c r="C11" s="125">
        <v>1100</v>
      </c>
      <c r="D11" s="98">
        <f t="shared" si="0"/>
        <v>-4.3478260869565215</v>
      </c>
      <c r="E11" s="125">
        <v>1050</v>
      </c>
      <c r="F11" s="125">
        <v>1150</v>
      </c>
      <c r="G11" s="96">
        <f t="shared" si="1"/>
        <v>9.5238095238095237</v>
      </c>
    </row>
    <row r="12" spans="1:11" ht="21" customHeight="1" thickBot="1" x14ac:dyDescent="0.3">
      <c r="A12" s="135" t="s">
        <v>45</v>
      </c>
      <c r="B12" s="123">
        <v>176</v>
      </c>
      <c r="C12" s="123">
        <v>177</v>
      </c>
      <c r="D12" s="98">
        <f t="shared" si="0"/>
        <v>0.56818181818181823</v>
      </c>
      <c r="E12" s="123">
        <v>351</v>
      </c>
      <c r="F12" s="123">
        <v>399</v>
      </c>
      <c r="G12" s="96">
        <f t="shared" si="1"/>
        <v>13.675213675213676</v>
      </c>
    </row>
    <row r="13" spans="1:11" ht="21" customHeight="1" thickBot="1" x14ac:dyDescent="0.3">
      <c r="A13" s="135" t="s">
        <v>46</v>
      </c>
      <c r="B13" s="125">
        <v>426</v>
      </c>
      <c r="C13" s="125">
        <v>433</v>
      </c>
      <c r="D13" s="98">
        <f t="shared" si="0"/>
        <v>1.643192488262911</v>
      </c>
      <c r="E13" s="126">
        <v>479</v>
      </c>
      <c r="F13" s="126">
        <v>990</v>
      </c>
      <c r="G13" s="96">
        <f t="shared" si="1"/>
        <v>106.68058455114821</v>
      </c>
    </row>
    <row r="14" spans="1:11" ht="21" customHeight="1" thickBot="1" x14ac:dyDescent="0.3">
      <c r="A14" s="135" t="s">
        <v>47</v>
      </c>
      <c r="B14" s="122">
        <v>1929</v>
      </c>
      <c r="C14" s="122">
        <v>1294</v>
      </c>
      <c r="D14" s="98">
        <f t="shared" si="0"/>
        <v>-32.918610679108347</v>
      </c>
      <c r="E14" s="122">
        <v>1994</v>
      </c>
      <c r="F14" s="122">
        <v>1793</v>
      </c>
      <c r="G14" s="96">
        <f t="shared" si="1"/>
        <v>-10.080240722166499</v>
      </c>
    </row>
    <row r="15" spans="1:11" ht="21" customHeight="1" thickBot="1" x14ac:dyDescent="0.3">
      <c r="A15" s="135" t="s">
        <v>48</v>
      </c>
      <c r="B15" s="123">
        <v>631</v>
      </c>
      <c r="C15" s="123">
        <v>638</v>
      </c>
      <c r="D15" s="98">
        <f t="shared" si="0"/>
        <v>1.1093502377179081</v>
      </c>
      <c r="E15" s="123">
        <v>852</v>
      </c>
      <c r="F15" s="123">
        <v>1192</v>
      </c>
      <c r="G15" s="96">
        <f t="shared" si="1"/>
        <v>39.906103286384976</v>
      </c>
    </row>
    <row r="16" spans="1:11" ht="21" customHeight="1" thickBot="1" x14ac:dyDescent="0.3">
      <c r="A16" s="135" t="s">
        <v>49</v>
      </c>
      <c r="B16" s="125">
        <v>600</v>
      </c>
      <c r="C16" s="125">
        <v>589</v>
      </c>
      <c r="D16" s="98">
        <f t="shared" si="0"/>
        <v>-1.8333333333333333</v>
      </c>
      <c r="E16" s="126">
        <v>1255</v>
      </c>
      <c r="F16" s="126">
        <v>692</v>
      </c>
      <c r="G16" s="96">
        <f t="shared" si="1"/>
        <v>-44.860557768924302</v>
      </c>
    </row>
    <row r="17" spans="1:7" ht="21" customHeight="1" thickBot="1" x14ac:dyDescent="0.3">
      <c r="A17" s="135" t="s">
        <v>50</v>
      </c>
      <c r="B17" s="122">
        <v>296</v>
      </c>
      <c r="C17" s="122">
        <v>316</v>
      </c>
      <c r="D17" s="98">
        <f t="shared" si="0"/>
        <v>6.756756756756757</v>
      </c>
      <c r="E17" s="122">
        <v>536</v>
      </c>
      <c r="F17" s="122">
        <v>879</v>
      </c>
      <c r="G17" s="96">
        <f t="shared" si="1"/>
        <v>63.992537313432841</v>
      </c>
    </row>
    <row r="18" spans="1:7" ht="21" customHeight="1" thickBot="1" x14ac:dyDescent="0.3">
      <c r="A18" s="135" t="s">
        <v>51</v>
      </c>
      <c r="B18" s="122">
        <v>4540</v>
      </c>
      <c r="C18" s="122">
        <v>7378</v>
      </c>
      <c r="D18" s="98">
        <f t="shared" si="0"/>
        <v>62.511013215859037</v>
      </c>
      <c r="E18" s="122">
        <v>1748</v>
      </c>
      <c r="F18" s="122">
        <v>2595</v>
      </c>
      <c r="G18" s="96">
        <f t="shared" si="1"/>
        <v>48.455377574370715</v>
      </c>
    </row>
    <row r="19" spans="1:7" ht="21" customHeight="1" thickBot="1" x14ac:dyDescent="0.3">
      <c r="A19" s="89" t="s">
        <v>52</v>
      </c>
      <c r="B19" s="125">
        <v>1372</v>
      </c>
      <c r="C19" s="125">
        <v>1368</v>
      </c>
      <c r="D19" s="98">
        <f t="shared" si="0"/>
        <v>-0.29154518950437319</v>
      </c>
      <c r="E19" s="125">
        <v>313</v>
      </c>
      <c r="F19" s="125">
        <v>320</v>
      </c>
      <c r="G19" s="96">
        <f t="shared" si="1"/>
        <v>2.2364217252396164</v>
      </c>
    </row>
    <row r="20" spans="1:7" ht="21" customHeight="1" thickBot="1" x14ac:dyDescent="0.3">
      <c r="A20" s="89" t="s">
        <v>53</v>
      </c>
      <c r="B20" s="126">
        <v>1554</v>
      </c>
      <c r="C20" s="126">
        <v>1611</v>
      </c>
      <c r="D20" s="98">
        <f t="shared" si="0"/>
        <v>3.6679536679536682</v>
      </c>
      <c r="E20" s="126">
        <v>774</v>
      </c>
      <c r="F20" s="126">
        <v>1092</v>
      </c>
      <c r="G20" s="96">
        <f t="shared" si="1"/>
        <v>41.085271317829459</v>
      </c>
    </row>
    <row r="21" spans="1:7" ht="21" customHeight="1" thickBot="1" x14ac:dyDescent="0.3">
      <c r="A21" s="89" t="s">
        <v>54</v>
      </c>
      <c r="B21" s="125">
        <v>919</v>
      </c>
      <c r="C21" s="125">
        <v>958</v>
      </c>
      <c r="D21" s="98">
        <f t="shared" si="0"/>
        <v>4.2437431991294883</v>
      </c>
      <c r="E21" s="125">
        <v>2940</v>
      </c>
      <c r="F21" s="125">
        <v>3185</v>
      </c>
      <c r="G21" s="96">
        <f t="shared" si="1"/>
        <v>8.3333333333333321</v>
      </c>
    </row>
    <row r="22" spans="1:7" ht="21" customHeight="1" thickBot="1" x14ac:dyDescent="0.3">
      <c r="A22" s="30" t="s">
        <v>2</v>
      </c>
      <c r="B22" s="147">
        <f>SUM(B5:B21)</f>
        <v>32397</v>
      </c>
      <c r="C22" s="148">
        <f>SUM(C5:C21)</f>
        <v>33919</v>
      </c>
      <c r="D22" s="99">
        <f t="shared" si="0"/>
        <v>4.6979658610365158</v>
      </c>
      <c r="E22" s="148">
        <f>SUM(E5:E21)</f>
        <v>22497</v>
      </c>
      <c r="F22" s="148">
        <f>SUM(F5:F21)</f>
        <v>27935</v>
      </c>
      <c r="G22" s="100">
        <f t="shared" si="1"/>
        <v>24.172111837133841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H14" sqref="H14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91" t="s">
        <v>156</v>
      </c>
      <c r="B1" s="191"/>
      <c r="C1" s="191"/>
      <c r="D1" s="191"/>
      <c r="E1" s="191"/>
      <c r="F1" s="191"/>
      <c r="G1" s="191"/>
      <c r="H1" s="191"/>
      <c r="I1" s="191"/>
    </row>
    <row r="2" spans="1:12" ht="16.5" thickBot="1" x14ac:dyDescent="0.3">
      <c r="A2" s="192" t="s">
        <v>68</v>
      </c>
      <c r="B2" s="194"/>
      <c r="C2" s="196" t="s">
        <v>69</v>
      </c>
      <c r="D2" s="197"/>
      <c r="E2" s="198"/>
      <c r="F2" s="74"/>
      <c r="G2" s="199" t="s">
        <v>70</v>
      </c>
      <c r="H2" s="197"/>
      <c r="I2" s="197"/>
      <c r="J2" s="197"/>
      <c r="K2" s="197"/>
      <c r="L2" s="200"/>
    </row>
    <row r="3" spans="1:12" ht="16.5" thickBot="1" x14ac:dyDescent="0.3">
      <c r="A3" s="193"/>
      <c r="B3" s="195"/>
      <c r="C3" s="192" t="s">
        <v>71</v>
      </c>
      <c r="D3" s="192" t="s">
        <v>72</v>
      </c>
      <c r="E3" s="69" t="s">
        <v>161</v>
      </c>
      <c r="F3" s="67"/>
      <c r="G3" s="71" t="s">
        <v>73</v>
      </c>
      <c r="H3" s="82" t="s">
        <v>74</v>
      </c>
      <c r="I3" s="82" t="s">
        <v>75</v>
      </c>
      <c r="J3" s="82" t="s">
        <v>76</v>
      </c>
      <c r="K3" s="82" t="s">
        <v>77</v>
      </c>
      <c r="L3" s="202" t="s">
        <v>2</v>
      </c>
    </row>
    <row r="4" spans="1:12" ht="15.75" x14ac:dyDescent="0.25">
      <c r="A4" s="193" t="s">
        <v>78</v>
      </c>
      <c r="B4" s="64" t="s">
        <v>79</v>
      </c>
      <c r="C4" s="193"/>
      <c r="D4" s="193"/>
      <c r="E4" s="70" t="s">
        <v>80</v>
      </c>
      <c r="F4" s="67"/>
      <c r="G4" s="72" t="s">
        <v>81</v>
      </c>
      <c r="H4" s="66" t="s">
        <v>82</v>
      </c>
      <c r="I4" s="66" t="s">
        <v>83</v>
      </c>
      <c r="J4" s="66" t="s">
        <v>84</v>
      </c>
      <c r="K4" s="66" t="s">
        <v>84</v>
      </c>
      <c r="L4" s="203"/>
    </row>
    <row r="5" spans="1:12" ht="16.5" thickBot="1" x14ac:dyDescent="0.3">
      <c r="A5" s="205"/>
      <c r="B5" s="85" t="s">
        <v>165</v>
      </c>
      <c r="C5" s="201"/>
      <c r="D5" s="201"/>
      <c r="E5" s="81" t="s">
        <v>66</v>
      </c>
      <c r="F5" s="67"/>
      <c r="G5" s="83" t="s">
        <v>85</v>
      </c>
      <c r="H5" s="84" t="s">
        <v>86</v>
      </c>
      <c r="I5" s="84" t="s">
        <v>87</v>
      </c>
      <c r="J5" s="84" t="s">
        <v>88</v>
      </c>
      <c r="K5" s="84" t="s">
        <v>89</v>
      </c>
      <c r="L5" s="204"/>
    </row>
    <row r="6" spans="1:12" ht="25.5" customHeight="1" thickBot="1" x14ac:dyDescent="0.3">
      <c r="A6" s="77" t="s">
        <v>162</v>
      </c>
      <c r="B6" s="79">
        <v>2021</v>
      </c>
      <c r="C6" s="119">
        <v>2030990.93</v>
      </c>
      <c r="D6" s="127">
        <v>2063766.93</v>
      </c>
      <c r="E6" s="101"/>
      <c r="F6" s="68"/>
      <c r="G6" s="119">
        <v>1772570.58</v>
      </c>
      <c r="H6" s="119">
        <v>900159.64</v>
      </c>
      <c r="I6" s="119">
        <v>65119.23</v>
      </c>
      <c r="J6" s="119">
        <v>35662.370000000003</v>
      </c>
      <c r="K6" s="128">
        <v>1000</v>
      </c>
      <c r="L6" s="107">
        <f>SUM(G6:K6)</f>
        <v>2774511.8200000003</v>
      </c>
    </row>
    <row r="7" spans="1:12" ht="26.25" customHeight="1" thickBot="1" x14ac:dyDescent="0.3">
      <c r="A7" s="77" t="s">
        <v>93</v>
      </c>
      <c r="B7" s="75">
        <v>2022</v>
      </c>
      <c r="C7" s="119">
        <v>132224.32000000001</v>
      </c>
      <c r="D7" s="127">
        <v>254724.32</v>
      </c>
      <c r="E7" s="101">
        <f>(D7/C7)*100</f>
        <v>192.64558895065596</v>
      </c>
      <c r="F7" s="68"/>
      <c r="G7" s="119">
        <v>271007.14</v>
      </c>
      <c r="H7" s="119">
        <v>1160438.83</v>
      </c>
      <c r="I7" s="119">
        <v>0</v>
      </c>
      <c r="J7" s="119">
        <v>35658.129999999997</v>
      </c>
      <c r="K7" s="128">
        <v>1000</v>
      </c>
      <c r="L7" s="108">
        <f>SUM(G7:K7)</f>
        <v>1468104.1</v>
      </c>
    </row>
    <row r="8" spans="1:12" ht="35.25" customHeight="1" thickBot="1" x14ac:dyDescent="0.3">
      <c r="A8" s="78" t="s">
        <v>90</v>
      </c>
      <c r="B8" s="80" t="s">
        <v>91</v>
      </c>
      <c r="C8" s="102"/>
      <c r="D8" s="103"/>
      <c r="E8" s="101"/>
      <c r="F8" s="68"/>
      <c r="G8" s="102"/>
      <c r="H8" s="102"/>
      <c r="I8" s="102"/>
      <c r="J8" s="102"/>
      <c r="K8" s="103"/>
      <c r="L8" s="108"/>
    </row>
    <row r="9" spans="1:12" ht="25.5" customHeight="1" thickBot="1" x14ac:dyDescent="0.3">
      <c r="A9" s="77" t="s">
        <v>92</v>
      </c>
      <c r="B9" s="79">
        <v>2021</v>
      </c>
      <c r="C9" s="119">
        <v>1982243.52</v>
      </c>
      <c r="D9" s="129">
        <v>2078449.12</v>
      </c>
      <c r="E9" s="101">
        <f>(D9/C9)*100</f>
        <v>104.85336937814785</v>
      </c>
      <c r="F9" s="68"/>
      <c r="G9" s="119">
        <v>714584.65</v>
      </c>
      <c r="H9" s="119">
        <v>775820.75</v>
      </c>
      <c r="I9" s="119">
        <v>288444.61</v>
      </c>
      <c r="J9" s="119">
        <v>34203.269999999997</v>
      </c>
      <c r="K9" s="128">
        <v>1000.04</v>
      </c>
      <c r="L9" s="109">
        <f>SUM(G9:K9)</f>
        <v>1814053.3199999998</v>
      </c>
    </row>
    <row r="10" spans="1:12" ht="27" customHeight="1" thickBot="1" x14ac:dyDescent="0.3">
      <c r="A10" s="77" t="s">
        <v>93</v>
      </c>
      <c r="B10" s="75">
        <v>2022</v>
      </c>
      <c r="C10" s="119">
        <v>1148340.81</v>
      </c>
      <c r="D10" s="127">
        <v>1168149.32</v>
      </c>
      <c r="E10" s="101">
        <f>(D10/C10)*100</f>
        <v>101.72496786907712</v>
      </c>
      <c r="F10" s="68"/>
      <c r="G10" s="119">
        <v>881986.59</v>
      </c>
      <c r="H10" s="119">
        <v>1135863.3600000001</v>
      </c>
      <c r="I10" s="119">
        <v>292699.08</v>
      </c>
      <c r="J10" s="119">
        <v>40082.879999999997</v>
      </c>
      <c r="K10" s="128">
        <v>1000.04</v>
      </c>
      <c r="L10" s="107">
        <f>SUM(G10:K10)</f>
        <v>2351631.9500000002</v>
      </c>
    </row>
    <row r="11" spans="1:12" ht="39" customHeight="1" thickBot="1" x14ac:dyDescent="0.3">
      <c r="A11" s="78" t="s">
        <v>90</v>
      </c>
      <c r="B11" s="76" t="s">
        <v>91</v>
      </c>
      <c r="C11" s="104">
        <f>((C10-C9)/C9)*100</f>
        <v>-42.068630901615961</v>
      </c>
      <c r="D11" s="105">
        <f>((D10-D9)/D9)*100</f>
        <v>-43.797069230157533</v>
      </c>
      <c r="E11" s="101"/>
      <c r="F11" s="68"/>
      <c r="G11" s="104">
        <f t="shared" ref="G11:L11" si="0">((G10-G9)/G9)*100</f>
        <v>23.426467389132966</v>
      </c>
      <c r="H11" s="104">
        <f t="shared" si="0"/>
        <v>46.407963437430631</v>
      </c>
      <c r="I11" s="104">
        <f t="shared" si="0"/>
        <v>1.4749694924096624</v>
      </c>
      <c r="J11" s="104">
        <f t="shared" si="0"/>
        <v>17.190198481022431</v>
      </c>
      <c r="K11" s="105">
        <f t="shared" si="0"/>
        <v>0</v>
      </c>
      <c r="L11" s="107">
        <f t="shared" si="0"/>
        <v>29.634114062314353</v>
      </c>
    </row>
    <row r="12" spans="1:12" ht="33" customHeight="1" thickBot="1" x14ac:dyDescent="0.3">
      <c r="A12" s="188" t="s">
        <v>2</v>
      </c>
      <c r="B12" s="75">
        <v>2021</v>
      </c>
      <c r="C12" s="131">
        <f>(C6+C9)</f>
        <v>4013234.45</v>
      </c>
      <c r="D12" s="132">
        <f>(D6+D9)</f>
        <v>4142216.05</v>
      </c>
      <c r="E12" s="101">
        <f>(D12/C12)*100</f>
        <v>103.21390642901511</v>
      </c>
      <c r="F12" s="86"/>
      <c r="G12" s="131">
        <f t="shared" ref="G12:K13" si="1">(G6+G9)</f>
        <v>2487155.23</v>
      </c>
      <c r="H12" s="131">
        <f t="shared" si="1"/>
        <v>1675980.3900000001</v>
      </c>
      <c r="I12" s="131">
        <f t="shared" si="1"/>
        <v>353563.83999999997</v>
      </c>
      <c r="J12" s="131">
        <f t="shared" si="1"/>
        <v>69865.64</v>
      </c>
      <c r="K12" s="132">
        <f t="shared" si="1"/>
        <v>2000.04</v>
      </c>
      <c r="L12" s="107">
        <f t="shared" ref="L12:L13" si="2">(L6+L9)</f>
        <v>4588565.1400000006</v>
      </c>
    </row>
    <row r="13" spans="1:12" ht="30.75" customHeight="1" thickBot="1" x14ac:dyDescent="0.3">
      <c r="A13" s="189"/>
      <c r="B13" s="75">
        <v>2022</v>
      </c>
      <c r="C13" s="133">
        <f>(C7+C10)</f>
        <v>1280565.1300000001</v>
      </c>
      <c r="D13" s="134">
        <f>(D7+D10)</f>
        <v>1422873.6400000001</v>
      </c>
      <c r="E13" s="106">
        <f>(D13/C13)*100</f>
        <v>111.11294589131909</v>
      </c>
      <c r="F13" s="86"/>
      <c r="G13" s="133">
        <f t="shared" si="1"/>
        <v>1152993.73</v>
      </c>
      <c r="H13" s="133">
        <f t="shared" si="1"/>
        <v>2296302.1900000004</v>
      </c>
      <c r="I13" s="133">
        <f t="shared" si="1"/>
        <v>292699.08</v>
      </c>
      <c r="J13" s="133">
        <f t="shared" si="1"/>
        <v>75741.009999999995</v>
      </c>
      <c r="K13" s="134">
        <f t="shared" si="1"/>
        <v>2000.04</v>
      </c>
      <c r="L13" s="107">
        <f t="shared" si="2"/>
        <v>3819736.0500000003</v>
      </c>
    </row>
    <row r="14" spans="1:12" ht="43.5" customHeight="1" thickBot="1" x14ac:dyDescent="0.3">
      <c r="A14" s="190"/>
      <c r="B14" s="76" t="s">
        <v>91</v>
      </c>
      <c r="C14" s="110">
        <f>((C13-C12)/C12)*100</f>
        <v>-68.091444794609501</v>
      </c>
      <c r="D14" s="111">
        <f>((D13-D12)/D12)*100</f>
        <v>-65.6494585790618</v>
      </c>
      <c r="E14" s="111">
        <f>((E13-E12)/E12)*100</f>
        <v>7.6530767370349491</v>
      </c>
      <c r="F14" s="73"/>
      <c r="G14" s="110">
        <f t="shared" ref="G14:L14" si="3">((G13-G12)/G12)*100</f>
        <v>-53.642068010367005</v>
      </c>
      <c r="H14" s="110">
        <f t="shared" si="3"/>
        <v>37.012473636400969</v>
      </c>
      <c r="I14" s="110">
        <f t="shared" si="3"/>
        <v>-17.214645027048004</v>
      </c>
      <c r="J14" s="110">
        <f t="shared" si="3"/>
        <v>8.4095272010676432</v>
      </c>
      <c r="K14" s="110">
        <f t="shared" si="3"/>
        <v>0</v>
      </c>
      <c r="L14" s="112">
        <f t="shared" si="3"/>
        <v>-16.755326916858376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06" t="s">
        <v>114</v>
      </c>
      <c r="B1" s="206"/>
      <c r="C1" s="206"/>
      <c r="D1" s="206"/>
      <c r="E1" s="206"/>
      <c r="F1" s="206"/>
      <c r="G1" s="206"/>
      <c r="H1" s="206"/>
    </row>
    <row r="2" spans="1:8" ht="15.75" thickBot="1" x14ac:dyDescent="0.3">
      <c r="A2" s="207"/>
      <c r="B2" s="208"/>
      <c r="C2" s="208"/>
      <c r="D2" s="208"/>
      <c r="E2" s="209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0">
        <v>230</v>
      </c>
      <c r="C28" s="211"/>
      <c r="D28" s="211"/>
      <c r="E28" s="212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1"/>
  <sheetViews>
    <sheetView topLeftCell="A4" workbookViewId="0">
      <selection activeCell="H19" sqref="H19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1" spans="1:10" x14ac:dyDescent="0.25">
      <c r="A1" s="213"/>
      <c r="B1" s="164"/>
      <c r="C1" s="164"/>
      <c r="D1" s="164"/>
      <c r="E1" s="164"/>
    </row>
    <row r="2" spans="1:10" ht="15.75" x14ac:dyDescent="0.25">
      <c r="A2" s="169" t="s">
        <v>159</v>
      </c>
      <c r="B2" s="169"/>
      <c r="C2" s="169"/>
      <c r="D2" s="169"/>
      <c r="E2" s="169"/>
      <c r="F2" s="169"/>
      <c r="G2" s="169"/>
      <c r="H2" s="169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15" t="s">
        <v>94</v>
      </c>
      <c r="B4" s="217" t="s">
        <v>95</v>
      </c>
      <c r="C4" s="218"/>
      <c r="D4" s="217" t="s">
        <v>96</v>
      </c>
      <c r="E4" s="219"/>
    </row>
    <row r="5" spans="1:10" ht="16.5" thickBot="1" x14ac:dyDescent="0.3">
      <c r="A5" s="216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3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4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1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3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0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6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60</v>
      </c>
      <c r="D18" s="10">
        <v>8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3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19</v>
      </c>
      <c r="C20" s="10">
        <v>10</v>
      </c>
      <c r="D20" s="10">
        <v>4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53" t="s">
        <v>104</v>
      </c>
      <c r="B23" s="157">
        <v>3</v>
      </c>
      <c r="C23" s="157">
        <v>1</v>
      </c>
      <c r="D23" s="158">
        <v>1</v>
      </c>
      <c r="E23" s="154"/>
      <c r="G23" s="20"/>
      <c r="H23" s="16"/>
      <c r="J23" s="16"/>
    </row>
    <row r="24" spans="1:20" ht="18" customHeight="1" thickBot="1" x14ac:dyDescent="0.3">
      <c r="A24" s="155" t="s">
        <v>103</v>
      </c>
      <c r="B24" s="159">
        <v>1</v>
      </c>
      <c r="C24" s="159">
        <v>1</v>
      </c>
      <c r="D24" s="160">
        <v>1</v>
      </c>
      <c r="E24" s="156"/>
      <c r="G24" s="20"/>
      <c r="H24" s="16"/>
      <c r="J24" s="16"/>
    </row>
    <row r="25" spans="1:20" ht="18" customHeight="1" thickBot="1" x14ac:dyDescent="0.3">
      <c r="A25" s="155" t="s">
        <v>163</v>
      </c>
      <c r="B25" s="159">
        <v>3</v>
      </c>
      <c r="C25" s="159">
        <v>1</v>
      </c>
      <c r="D25" s="160">
        <v>3</v>
      </c>
      <c r="E25" s="156"/>
      <c r="G25" s="20"/>
      <c r="H25" s="16"/>
      <c r="J25" s="16"/>
    </row>
    <row r="26" spans="1:20" ht="18" customHeight="1" thickBot="1" x14ac:dyDescent="0.3">
      <c r="A26" s="11" t="s">
        <v>160</v>
      </c>
      <c r="B26" s="152"/>
      <c r="C26" s="152"/>
      <c r="D26" s="152">
        <v>1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20" t="s">
        <v>150</v>
      </c>
      <c r="B28" s="220"/>
      <c r="C28" s="12"/>
      <c r="D28" s="12"/>
      <c r="E28" s="31">
        <f>SUM(B6:B26)</f>
        <v>86</v>
      </c>
    </row>
    <row r="29" spans="1:20" x14ac:dyDescent="0.25">
      <c r="A29" s="214" t="s">
        <v>110</v>
      </c>
      <c r="B29" s="214"/>
      <c r="C29" s="12"/>
      <c r="D29" s="12"/>
      <c r="E29" s="31">
        <f>SUM(D6:D26)</f>
        <v>49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135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94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229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7">
    <mergeCell ref="A1:E1"/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FATOŞ AYDIN</cp:lastModifiedBy>
  <cp:lastPrinted>2022-03-23T07:58:57Z</cp:lastPrinted>
  <dcterms:created xsi:type="dcterms:W3CDTF">2015-02-24T08:27:46Z</dcterms:created>
  <dcterms:modified xsi:type="dcterms:W3CDTF">2022-03-23T07:59:18Z</dcterms:modified>
</cp:coreProperties>
</file>