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di-fileserver\54-SAKARYAPM\F.AYDIN\2022 FAALİYET RAPORLARI\2022 FAALİYET RAPORLARI\ŞUBAT.2022\"/>
    </mc:Choice>
  </mc:AlternateContent>
  <bookViews>
    <workbookView xWindow="360" yWindow="480" windowWidth="9600" windowHeight="4065" tabRatio="822"/>
  </bookViews>
  <sheets>
    <sheet name="MUHAKEMAT" sheetId="1" r:id="rId1"/>
    <sheet name="MUHASEBE 1" sheetId="2" r:id="rId2"/>
    <sheet name="MUHASEBE 2" sheetId="3" r:id="rId3"/>
    <sheet name="MUHASEBE 3" sheetId="4" r:id="rId4"/>
    <sheet name="MUHASEBE 4" sheetId="5" r:id="rId5"/>
    <sheet name="MUHASEBE 5" sheetId="6" r:id="rId6"/>
    <sheet name="PERSONEL 2" sheetId="11" state="hidden" r:id="rId7"/>
    <sheet name="PERSONEL" sheetId="13" r:id="rId8"/>
    <sheet name="Sayfa1" sheetId="14" r:id="rId9"/>
  </sheets>
  <calcPr calcId="162913"/>
</workbook>
</file>

<file path=xl/calcChain.xml><?xml version="1.0" encoding="utf-8"?>
<calcChain xmlns="http://schemas.openxmlformats.org/spreadsheetml/2006/main">
  <c r="P9" i="1" l="1"/>
  <c r="P10" i="1"/>
  <c r="B19" i="1"/>
  <c r="P11" i="1"/>
  <c r="P12" i="1"/>
  <c r="P13" i="1"/>
  <c r="P14" i="1"/>
  <c r="P15" i="1"/>
  <c r="P16" i="1"/>
  <c r="P17" i="1"/>
  <c r="P18" i="1"/>
  <c r="K13" i="6" l="1"/>
  <c r="J13" i="6"/>
  <c r="I13" i="6"/>
  <c r="H13" i="6"/>
  <c r="G13" i="6"/>
  <c r="K12" i="6"/>
  <c r="J12" i="6"/>
  <c r="I12" i="6"/>
  <c r="H12" i="6"/>
  <c r="G12" i="6"/>
  <c r="D13" i="6"/>
  <c r="C13" i="6"/>
  <c r="D12" i="6"/>
  <c r="C12" i="6"/>
  <c r="L4" i="1" l="1"/>
  <c r="L3" i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C9" i="2"/>
  <c r="E21" i="4"/>
  <c r="G13" i="4"/>
  <c r="I4" i="1"/>
  <c r="I3" i="1"/>
  <c r="C19" i="1"/>
  <c r="E19" i="1"/>
  <c r="F19" i="1"/>
  <c r="G19" i="1"/>
  <c r="H19" i="1"/>
  <c r="I19" i="1"/>
  <c r="J19" i="1"/>
  <c r="K19" i="1"/>
  <c r="L19" i="1"/>
  <c r="M19" i="1"/>
  <c r="N19" i="1"/>
  <c r="O19" i="1"/>
  <c r="P19" i="1" s="1"/>
  <c r="K14" i="6" l="1"/>
  <c r="B9" i="2"/>
  <c r="I8" i="2" l="1"/>
  <c r="I9" i="2"/>
  <c r="I7" i="2"/>
  <c r="D8" i="2"/>
  <c r="D7" i="2"/>
  <c r="D6" i="2"/>
  <c r="D9" i="2" l="1"/>
  <c r="K11" i="6"/>
  <c r="J11" i="6"/>
  <c r="I11" i="6"/>
  <c r="H11" i="6"/>
  <c r="G11" i="6"/>
  <c r="L10" i="6"/>
  <c r="L9" i="6"/>
  <c r="L7" i="6"/>
  <c r="L6" i="6"/>
  <c r="D11" i="6"/>
  <c r="C11" i="6"/>
  <c r="E10" i="6"/>
  <c r="E9" i="6"/>
  <c r="E7" i="6"/>
  <c r="F22" i="5"/>
  <c r="E22" i="5"/>
  <c r="C22" i="5"/>
  <c r="B22" i="5"/>
  <c r="G21" i="5"/>
  <c r="D21" i="5"/>
  <c r="G20" i="5"/>
  <c r="D20" i="5"/>
  <c r="G19" i="5"/>
  <c r="D19" i="5"/>
  <c r="G18" i="5"/>
  <c r="D18" i="5"/>
  <c r="G17" i="5"/>
  <c r="D17" i="5"/>
  <c r="G16" i="5"/>
  <c r="D16" i="5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G8" i="5"/>
  <c r="D8" i="5"/>
  <c r="G7" i="5"/>
  <c r="D7" i="5"/>
  <c r="G6" i="5"/>
  <c r="D6" i="5"/>
  <c r="G5" i="5"/>
  <c r="D5" i="5"/>
  <c r="G6" i="4"/>
  <c r="G7" i="4"/>
  <c r="G8" i="4"/>
  <c r="G9" i="4"/>
  <c r="G10" i="4"/>
  <c r="G11" i="4"/>
  <c r="G12" i="4"/>
  <c r="G14" i="4"/>
  <c r="G15" i="4"/>
  <c r="G16" i="4"/>
  <c r="G17" i="4"/>
  <c r="G18" i="4"/>
  <c r="G19" i="4"/>
  <c r="G20" i="4"/>
  <c r="F21" i="4"/>
  <c r="C21" i="4"/>
  <c r="B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G5" i="4"/>
  <c r="D5" i="4"/>
  <c r="G4" i="4"/>
  <c r="D4" i="4"/>
  <c r="C23" i="3"/>
  <c r="B23" i="3"/>
  <c r="L13" i="6" l="1"/>
  <c r="I14" i="6"/>
  <c r="E12" i="6"/>
  <c r="J14" i="6"/>
  <c r="D21" i="4"/>
  <c r="L12" i="6"/>
  <c r="L11" i="6"/>
  <c r="H14" i="6"/>
  <c r="G14" i="6"/>
  <c r="C14" i="6"/>
  <c r="E13" i="6"/>
  <c r="G22" i="5"/>
  <c r="D22" i="5"/>
  <c r="G21" i="4"/>
  <c r="D23" i="3"/>
  <c r="D14" i="6"/>
  <c r="E14" i="6" l="1"/>
  <c r="L14" i="6"/>
  <c r="E31" i="13" l="1"/>
  <c r="E29" i="13"/>
  <c r="E28" i="13"/>
  <c r="E30" i="13" l="1"/>
  <c r="E32" i="13" s="1"/>
</calcChain>
</file>

<file path=xl/sharedStrings.xml><?xml version="1.0" encoding="utf-8"?>
<sst xmlns="http://schemas.openxmlformats.org/spreadsheetml/2006/main" count="265" uniqueCount="171">
  <si>
    <t>DAVACI</t>
  </si>
  <si>
    <t>DAVALI</t>
  </si>
  <si>
    <t>TOPLAM</t>
  </si>
  <si>
    <t>HAZİNE LEHİNE</t>
  </si>
  <si>
    <t>HAZİNE ALEYHİNE</t>
  </si>
  <si>
    <t>Merkez ve İlçe Birimleri</t>
  </si>
  <si>
    <t>İLÇELER</t>
  </si>
  <si>
    <t>ASLİYE HUKUK</t>
  </si>
  <si>
    <t>SULH HUKUK</t>
  </si>
  <si>
    <t>KADASTRO</t>
  </si>
  <si>
    <t>AĞIR CEZA</t>
  </si>
  <si>
    <t>ASLİYE CEZA</t>
  </si>
  <si>
    <t>SULH CEZA</t>
  </si>
  <si>
    <t>VERGİ</t>
  </si>
  <si>
    <t>İDARE</t>
  </si>
  <si>
    <t>İCRA MÜD.</t>
  </si>
  <si>
    <t>MERKEZ</t>
  </si>
  <si>
    <t>AKYAZI</t>
  </si>
  <si>
    <t>FERİZLİ</t>
  </si>
  <si>
    <t>GEYVE</t>
  </si>
  <si>
    <t>HENDEK</t>
  </si>
  <si>
    <t>KARASU</t>
  </si>
  <si>
    <t>KAYNARCA</t>
  </si>
  <si>
    <t>KOCAALİ</t>
  </si>
  <si>
    <t>PAMUKOVA</t>
  </si>
  <si>
    <t>SAPANCA</t>
  </si>
  <si>
    <t xml:space="preserve"> </t>
  </si>
  <si>
    <t>BÜTÇE GİDERLERİNİN TÜRLERİNE GÖRE DAĞILIMI</t>
  </si>
  <si>
    <t>BÜTÇE GİDERLERİ</t>
  </si>
  <si>
    <t>HARCAMA TÜRÜ</t>
  </si>
  <si>
    <t>ORAN (%)</t>
  </si>
  <si>
    <t>CARİ HARCAMALAR</t>
  </si>
  <si>
    <t>YATIRIM HARCAMALARI</t>
  </si>
  <si>
    <t xml:space="preserve">TRANSFER HARCAMALARI </t>
  </si>
  <si>
    <t>TOPLAM HARCAMALAR</t>
  </si>
  <si>
    <t>Elektrik Giderleri</t>
  </si>
  <si>
    <t>Yakacak Giderleri</t>
  </si>
  <si>
    <t xml:space="preserve">Ulaştırma Giderleri </t>
  </si>
  <si>
    <t>MUHASEBE BİRİMİ ADI</t>
  </si>
  <si>
    <t>Akyazı Malmüdürlüğü</t>
  </si>
  <si>
    <t>Karapürçek Malmüdürlüğü</t>
  </si>
  <si>
    <t>Hendek Malmüdürlüğü</t>
  </si>
  <si>
    <t>Sapanca Malmüdürlüğü</t>
  </si>
  <si>
    <t>Pamukova Malmüdürlüğü</t>
  </si>
  <si>
    <t>Geyve Malmüdürlüğü</t>
  </si>
  <si>
    <t>Taraklı Malmüdürlüğü</t>
  </si>
  <si>
    <t>Kocaali Malmüdürlüğü</t>
  </si>
  <si>
    <t>Karasu Malmüdürlüğü</t>
  </si>
  <si>
    <t>Kaynarca Malmüdürlüğü</t>
  </si>
  <si>
    <t xml:space="preserve">Ferizli Malmüdürlüğü </t>
  </si>
  <si>
    <t>Söğütlü Malmüdürlüğü</t>
  </si>
  <si>
    <t>Adapazarı Malmüdürlüğü</t>
  </si>
  <si>
    <t>Erenler Malmüdürlüğü</t>
  </si>
  <si>
    <t>Serdivan Malmüdürlüğü</t>
  </si>
  <si>
    <t>Arifiye Malmüdürlüğü</t>
  </si>
  <si>
    <t>Muhasebe Müdürlüğü</t>
  </si>
  <si>
    <t>MUHASEBE BİRİMİ  ADI</t>
  </si>
  <si>
    <t>BÜTÇE GELİRLERİ</t>
  </si>
  <si>
    <t>GELİRLERİN GİDERLERİ KARŞILAMA ORANI (%)</t>
  </si>
  <si>
    <t>Deft.Muhasebe Müd.</t>
  </si>
  <si>
    <t>Karapürçek Malmüd.</t>
  </si>
  <si>
    <t>MAAŞ ÖDENEN PERSONEL VE YEVMİYE SAYILARI</t>
  </si>
  <si>
    <t>MUHASEBE BİRİMİNİN ADI</t>
  </si>
  <si>
    <t>MAAŞ ÖDENEN PERSONEL SAYISI</t>
  </si>
  <si>
    <t>YEVMİYE SAYISI</t>
  </si>
  <si>
    <t>ORAN</t>
  </si>
  <si>
    <t>(%)</t>
  </si>
  <si>
    <t>Deft. Muhasebe Müdürlüğü</t>
  </si>
  <si>
    <t>Saymanlık</t>
  </si>
  <si>
    <t>GELİR</t>
  </si>
  <si>
    <t>GİDER</t>
  </si>
  <si>
    <t>Tahakkuk</t>
  </si>
  <si>
    <t>Tahsilat</t>
  </si>
  <si>
    <t xml:space="preserve">Mal ve </t>
  </si>
  <si>
    <t>Ödenen</t>
  </si>
  <si>
    <t>Personele</t>
  </si>
  <si>
    <t>Hazineye</t>
  </si>
  <si>
    <t>Sermayeye</t>
  </si>
  <si>
    <t>Adı</t>
  </si>
  <si>
    <t>Dönem</t>
  </si>
  <si>
    <t xml:space="preserve">Oranı   </t>
  </si>
  <si>
    <t>Hizmet</t>
  </si>
  <si>
    <t>Vergi ve Fon</t>
  </si>
  <si>
    <t>Ödenen Döner</t>
  </si>
  <si>
    <t>Aktarılan</t>
  </si>
  <si>
    <t>Alımları</t>
  </si>
  <si>
    <t>Payları</t>
  </si>
  <si>
    <t>Serm.Payları</t>
  </si>
  <si>
    <t>Miktar</t>
  </si>
  <si>
    <t>Tutar</t>
  </si>
  <si>
    <t>Serm.Saym.</t>
  </si>
  <si>
    <t>Artış Or.</t>
  </si>
  <si>
    <t>Sakarya</t>
  </si>
  <si>
    <t>Üniv. Dön.</t>
  </si>
  <si>
    <t>BİRİMLER</t>
  </si>
  <si>
    <t>VALİLİK ATAMALI</t>
  </si>
  <si>
    <t>BAKANLIK ATAMALI</t>
  </si>
  <si>
    <t>DOLU</t>
  </si>
  <si>
    <t>BOŞ</t>
  </si>
  <si>
    <t>MUHAKEMAT</t>
  </si>
  <si>
    <t>MUHASEBE</t>
  </si>
  <si>
    <t>MİLLİ EMLAK</t>
  </si>
  <si>
    <t>PERSONEL</t>
  </si>
  <si>
    <t>TARAKLI</t>
  </si>
  <si>
    <t>SÖĞÜTLÜ</t>
  </si>
  <si>
    <t>KARAPÜRÇEK</t>
  </si>
  <si>
    <t>ADAPAZARI</t>
  </si>
  <si>
    <t>ARİFİYE</t>
  </si>
  <si>
    <t>ERENLER</t>
  </si>
  <si>
    <t>SERDİVAN</t>
  </si>
  <si>
    <t>DOLU BAKANLIK ATAMALI</t>
  </si>
  <si>
    <t>TOPLAM DOLU KADRO</t>
  </si>
  <si>
    <t>TOPLAM BOŞ KADRO</t>
  </si>
  <si>
    <t xml:space="preserve">TAHSİSLİ KADRO </t>
  </si>
  <si>
    <t>UNVAN BAZINDA PERSONEL DURUMU</t>
  </si>
  <si>
    <t>UNVANLAR</t>
  </si>
  <si>
    <t xml:space="preserve">PERSONEL </t>
  </si>
  <si>
    <t>DEFTERDAR</t>
  </si>
  <si>
    <t> 1</t>
  </si>
  <si>
    <t>DEFTERDAR YARIMCISI</t>
  </si>
  <si>
    <t>MÜDÜR</t>
  </si>
  <si>
    <t> 13</t>
  </si>
  <si>
    <t>MÜDÜR YARDIMCISI</t>
  </si>
  <si>
    <t> 3</t>
  </si>
  <si>
    <t> 9</t>
  </si>
  <si>
    <t>MÜŞ.HAZİNE AVUKATI</t>
  </si>
  <si>
    <t>HAZİNE AVUKATI</t>
  </si>
  <si>
    <t> 6</t>
  </si>
  <si>
    <t>DEFTERDARLIK UZMANI (DY)</t>
  </si>
  <si>
    <t>DEFTERDARLIK UZMANI</t>
  </si>
  <si>
    <t> 5</t>
  </si>
  <si>
    <t>DEFT.UZMAN YARDIMCISI</t>
  </si>
  <si>
    <t>MÜHENDİS</t>
  </si>
  <si>
    <t>ARAŞTIRMACI</t>
  </si>
  <si>
    <t>ŞEF</t>
  </si>
  <si>
    <t> 4</t>
  </si>
  <si>
    <t> 7</t>
  </si>
  <si>
    <t>V.H.K.İ</t>
  </si>
  <si>
    <t> 65</t>
  </si>
  <si>
    <t>MEMUR</t>
  </si>
  <si>
    <t>PROGRAMCI</t>
  </si>
  <si>
    <t>TEKNİSYEN</t>
  </si>
  <si>
    <t>VEZNEDAR</t>
  </si>
  <si>
    <t>ŞOFÖR</t>
  </si>
  <si>
    <t>HİZMETLİ</t>
  </si>
  <si>
    <t>BEKÇİ</t>
  </si>
  <si>
    <t>KALORİFERCİ</t>
  </si>
  <si>
    <t>SÖZLEŞMELİ PERSONEL</t>
  </si>
  <si>
    <t>GENEL TOPLAM</t>
  </si>
  <si>
    <t>Ferizli Malmüdürlüğü</t>
  </si>
  <si>
    <t>DOLU VALİLİK ATAMALI</t>
  </si>
  <si>
    <t>ÇOCUK MAH.</t>
  </si>
  <si>
    <t>İCRA MAHK.</t>
  </si>
  <si>
    <t>AİLE
 MAHK.</t>
  </si>
  <si>
    <t>İŞ MAHK.</t>
  </si>
  <si>
    <t xml:space="preserve">                             CARİ HARCAMALAR</t>
  </si>
  <si>
    <t xml:space="preserve">                                         DÖNER SERMAYE İŞLEMLERİ</t>
  </si>
  <si>
    <t xml:space="preserve">                                                                HAZİNE DAVALARI  VE SONUÇLANAN DAVA VE İCRA SAYISI</t>
  </si>
  <si>
    <t xml:space="preserve">          BÜTÇE GİDERLERİNİN BİRİMLERE GÖRE DAĞILIMI</t>
  </si>
  <si>
    <t xml:space="preserve">                    DOLU BOŞ KADRO DURUMU</t>
  </si>
  <si>
    <t>UZMNLK KOOR.</t>
  </si>
  <si>
    <t>Tahs./Tah.</t>
  </si>
  <si>
    <t>Sakarya Uy.Bil.</t>
  </si>
  <si>
    <t>SAU ÜNİ DSS</t>
  </si>
  <si>
    <t>ŞUBAT 2021</t>
  </si>
  <si>
    <t>ŞUBAT  2022</t>
  </si>
  <si>
    <t xml:space="preserve">MERKEZ VE BAĞLI İLÇELERDE HAZİNE İLE İLGİLİ DAVALARIN MAHKEMELERE GÖRE DAĞILIMI (ŞUBAT 2022 )
</t>
  </si>
  <si>
    <t>ŞUBAT 2022</t>
  </si>
  <si>
    <t>GELİRLERİN GİDERLERİ KARŞILAMA VE İL TOPLAM GELİRİ İÇİNDEKİ ORANI (ŞUBAT 2021- ŞUBAT 2022)</t>
  </si>
  <si>
    <t>ŞUBAT</t>
  </si>
  <si>
    <r>
      <t xml:space="preserve">TÜKETİCİ </t>
    </r>
    <r>
      <rPr>
        <b/>
        <sz val="8"/>
        <color rgb="FF002060"/>
        <rFont val="Times New Roman"/>
        <family val="1"/>
        <charset val="162"/>
      </rPr>
      <t>MAHKEMESİ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</si>
</sst>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46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rgb="FF002060"/>
      <name val="Times New Roman"/>
      <family val="1"/>
      <charset val="162"/>
    </font>
    <font>
      <b/>
      <sz val="12"/>
      <color rgb="FF002060"/>
      <name val="Times New Roman"/>
      <family val="1"/>
      <charset val="162"/>
    </font>
    <font>
      <b/>
      <sz val="11"/>
      <color rgb="FF002060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b/>
      <sz val="11"/>
      <color rgb="FF002060"/>
      <name val="Calibri"/>
      <family val="2"/>
      <charset val="162"/>
    </font>
    <font>
      <b/>
      <sz val="11"/>
      <color rgb="FF7030A0"/>
      <name val="Calibri"/>
      <family val="2"/>
      <charset val="162"/>
    </font>
    <font>
      <sz val="11"/>
      <name val="Times New Roman"/>
      <family val="1"/>
      <charset val="162"/>
    </font>
    <font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Calibri"/>
      <family val="2"/>
      <charset val="162"/>
    </font>
    <font>
      <b/>
      <sz val="12"/>
      <color rgb="FF000080"/>
      <name val="Times New Roman"/>
      <family val="1"/>
      <charset val="162"/>
    </font>
    <font>
      <sz val="12"/>
      <color rgb="FF002060"/>
      <name val="Times New Roman"/>
      <family val="1"/>
      <charset val="162"/>
    </font>
    <font>
      <b/>
      <sz val="12"/>
      <color rgb="FF7030A0"/>
      <name val="Times New Roman"/>
      <family val="1"/>
      <charset val="162"/>
    </font>
    <font>
      <sz val="12"/>
      <name val="Times New Roman"/>
      <family val="1"/>
    </font>
    <font>
      <sz val="12"/>
      <color rgb="FF7030A0"/>
      <name val="Times New Roman"/>
      <family val="1"/>
      <charset val="162"/>
    </font>
    <font>
      <sz val="11"/>
      <name val="Times New Roman"/>
      <family val="1"/>
    </font>
    <font>
      <sz val="12"/>
      <color rgb="FF292727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name val="Times New Roman"/>
      <family val="1"/>
    </font>
    <font>
      <sz val="12"/>
      <color rgb="FF000080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2"/>
      <color rgb="FF000080"/>
      <name val="Arial"/>
      <family val="2"/>
      <charset val="162"/>
    </font>
    <font>
      <b/>
      <sz val="11"/>
      <color rgb="FF000080"/>
      <name val="Times New Roman"/>
      <family val="1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Times New Roman"/>
      <family val="1"/>
    </font>
    <font>
      <b/>
      <sz val="12"/>
      <color rgb="FF292727"/>
      <name val="Times New Roman"/>
      <family val="1"/>
      <charset val="162"/>
    </font>
    <font>
      <b/>
      <sz val="8"/>
      <color rgb="FF002060"/>
      <name val="Times New Roman"/>
      <family val="1"/>
      <charset val="162"/>
    </font>
    <font>
      <b/>
      <sz val="9"/>
      <color rgb="FF002060"/>
      <name val="Times New Roman"/>
      <family val="1"/>
      <charset val="162"/>
    </font>
    <font>
      <sz val="10"/>
      <name val="Times New Roman"/>
      <family val="1"/>
      <charset val="162"/>
    </font>
    <font>
      <u/>
      <sz val="10"/>
      <color indexed="12"/>
      <name val="MS Sans Serif"/>
      <family val="2"/>
      <charset val="162"/>
    </font>
    <font>
      <sz val="10"/>
      <name val="MS Sans Serif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00080"/>
      </bottom>
      <diagonal/>
    </border>
    <border>
      <left style="medium">
        <color indexed="64"/>
      </left>
      <right style="thin">
        <color indexed="64"/>
      </right>
      <top style="medium">
        <color rgb="FF000080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2" fillId="0" borderId="0"/>
    <xf numFmtId="0" fontId="37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43" fillId="0" borderId="0"/>
    <xf numFmtId="0" fontId="45" fillId="0" borderId="0" applyFont="0" applyFill="0" applyBorder="0" applyAlignment="0" applyProtection="0"/>
  </cellStyleXfs>
  <cellXfs count="237">
    <xf numFmtId="0" fontId="0" fillId="0" borderId="0" xfId="0"/>
    <xf numFmtId="0" fontId="2" fillId="0" borderId="4" xfId="0" applyFont="1" applyBorder="1" applyAlignment="1">
      <alignment vertical="center" wrapText="1"/>
    </xf>
    <xf numFmtId="0" fontId="8" fillId="0" borderId="0" xfId="0" applyFont="1"/>
    <xf numFmtId="0" fontId="10" fillId="0" borderId="0" xfId="0" applyFont="1" applyAlignment="1"/>
    <xf numFmtId="0" fontId="1" fillId="0" borderId="0" xfId="0" applyFont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Alignment="1"/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" fillId="2" borderId="0" xfId="0" applyFont="1" applyFill="1"/>
    <xf numFmtId="0" fontId="14" fillId="2" borderId="3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0" fillId="0" borderId="22" xfId="0" applyBorder="1"/>
    <xf numFmtId="0" fontId="0" fillId="0" borderId="0" xfId="0" applyBorder="1"/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49" fontId="21" fillId="3" borderId="2" xfId="0" applyNumberFormat="1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0" fontId="3" fillId="3" borderId="6" xfId="0" applyFont="1" applyFill="1" applyBorder="1" applyAlignment="1">
      <alignment vertical="center"/>
    </xf>
    <xf numFmtId="4" fontId="0" fillId="0" borderId="0" xfId="0" applyNumberFormat="1"/>
    <xf numFmtId="4" fontId="1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3" borderId="14" xfId="0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3" fontId="0" fillId="0" borderId="0" xfId="0" applyNumberFormat="1"/>
    <xf numFmtId="0" fontId="4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vertical="center"/>
    </xf>
    <xf numFmtId="0" fontId="7" fillId="3" borderId="28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2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4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26" fillId="2" borderId="23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22" fillId="3" borderId="30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0" fillId="3" borderId="44" xfId="0" applyFont="1" applyFill="1" applyBorder="1" applyAlignment="1">
      <alignment horizontal="center" vertical="center" wrapText="1"/>
    </xf>
    <xf numFmtId="4" fontId="27" fillId="0" borderId="18" xfId="0" applyNumberFormat="1" applyFont="1" applyBorder="1" applyAlignment="1">
      <alignment horizontal="center" vertical="center" wrapText="1"/>
    </xf>
    <xf numFmtId="4" fontId="21" fillId="3" borderId="24" xfId="0" applyNumberFormat="1" applyFont="1" applyFill="1" applyBorder="1" applyAlignment="1">
      <alignment horizontal="center" vertical="center"/>
    </xf>
    <xf numFmtId="4" fontId="21" fillId="3" borderId="27" xfId="0" applyNumberFormat="1" applyFont="1" applyFill="1" applyBorder="1" applyAlignment="1">
      <alignment horizontal="center" vertical="center"/>
    </xf>
    <xf numFmtId="164" fontId="21" fillId="3" borderId="40" xfId="0" applyNumberFormat="1" applyFont="1" applyFill="1" applyBorder="1" applyAlignment="1">
      <alignment horizontal="center" vertical="center"/>
    </xf>
    <xf numFmtId="4" fontId="32" fillId="3" borderId="40" xfId="0" applyNumberFormat="1" applyFont="1" applyFill="1" applyBorder="1" applyAlignment="1">
      <alignment horizontal="center" vertical="center"/>
    </xf>
    <xf numFmtId="4" fontId="39" fillId="3" borderId="25" xfId="0" applyNumberFormat="1" applyFont="1" applyFill="1" applyBorder="1" applyAlignment="1">
      <alignment horizontal="center" vertical="center"/>
    </xf>
    <xf numFmtId="4" fontId="27" fillId="3" borderId="25" xfId="0" applyNumberFormat="1" applyFont="1" applyFill="1" applyBorder="1" applyAlignment="1">
      <alignment horizontal="center" vertical="center"/>
    </xf>
    <xf numFmtId="4" fontId="39" fillId="3" borderId="18" xfId="0" applyNumberFormat="1" applyFont="1" applyFill="1" applyBorder="1" applyAlignment="1">
      <alignment horizontal="center" vertical="center"/>
    </xf>
    <xf numFmtId="4" fontId="39" fillId="3" borderId="40" xfId="0" applyNumberFormat="1" applyFont="1" applyFill="1" applyBorder="1" applyAlignment="1">
      <alignment horizontal="center" vertical="center"/>
    </xf>
    <xf numFmtId="4" fontId="39" fillId="3" borderId="26" xfId="0" applyNumberFormat="1" applyFont="1" applyFill="1" applyBorder="1" applyAlignment="1">
      <alignment horizontal="center" vertical="center"/>
    </xf>
    <xf numFmtId="4" fontId="22" fillId="0" borderId="46" xfId="0" applyNumberFormat="1" applyFont="1" applyFill="1" applyBorder="1" applyAlignment="1">
      <alignment horizontal="center" vertical="center"/>
    </xf>
    <xf numFmtId="4" fontId="19" fillId="0" borderId="40" xfId="0" applyNumberFormat="1" applyFont="1" applyFill="1" applyBorder="1" applyAlignment="1">
      <alignment horizontal="center" vertical="center"/>
    </xf>
    <xf numFmtId="4" fontId="19" fillId="0" borderId="27" xfId="0" applyNumberFormat="1" applyFont="1" applyFill="1" applyBorder="1" applyAlignment="1">
      <alignment horizontal="center" vertical="center"/>
    </xf>
    <xf numFmtId="4" fontId="19" fillId="0" borderId="40" xfId="0" applyNumberFormat="1" applyFont="1" applyBorder="1" applyAlignment="1">
      <alignment horizontal="center" vertical="center"/>
    </xf>
    <xf numFmtId="4" fontId="19" fillId="0" borderId="27" xfId="0" applyNumberFormat="1" applyFont="1" applyBorder="1" applyAlignment="1">
      <alignment horizontal="center" vertical="center"/>
    </xf>
    <xf numFmtId="4" fontId="22" fillId="0" borderId="30" xfId="0" applyNumberFormat="1" applyFont="1" applyFill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/>
    </xf>
    <xf numFmtId="4" fontId="22" fillId="0" borderId="49" xfId="0" applyNumberFormat="1" applyFont="1" applyBorder="1" applyAlignment="1">
      <alignment horizontal="center" vertical="center"/>
    </xf>
    <xf numFmtId="4" fontId="19" fillId="3" borderId="40" xfId="0" applyNumberFormat="1" applyFont="1" applyFill="1" applyBorder="1" applyAlignment="1">
      <alignment horizontal="center" vertical="center"/>
    </xf>
    <xf numFmtId="4" fontId="19" fillId="3" borderId="27" xfId="0" applyNumberFormat="1" applyFont="1" applyFill="1" applyBorder="1" applyAlignment="1">
      <alignment horizontal="center" vertical="center"/>
    </xf>
    <xf numFmtId="4" fontId="22" fillId="3" borderId="3" xfId="0" applyNumberFormat="1" applyFont="1" applyFill="1" applyBorder="1" applyAlignment="1">
      <alignment horizontal="center" vertical="center"/>
    </xf>
    <xf numFmtId="4" fontId="22" fillId="3" borderId="21" xfId="0" applyNumberFormat="1" applyFont="1" applyFill="1" applyBorder="1" applyAlignment="1">
      <alignment horizontal="center" vertical="center" wrapText="1"/>
    </xf>
    <xf numFmtId="4" fontId="22" fillId="3" borderId="18" xfId="0" applyNumberFormat="1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1" fontId="37" fillId="0" borderId="18" xfId="0" applyNumberFormat="1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4" fontId="22" fillId="0" borderId="18" xfId="0" applyNumberFormat="1" applyFont="1" applyFill="1" applyBorder="1" applyAlignment="1">
      <alignment horizontal="center" vertical="center" wrapText="1"/>
    </xf>
    <xf numFmtId="4" fontId="19" fillId="0" borderId="47" xfId="0" applyNumberFormat="1" applyFont="1" applyBorder="1" applyAlignment="1">
      <alignment horizontal="right" vertical="center"/>
    </xf>
    <xf numFmtId="4" fontId="19" fillId="0" borderId="48" xfId="0" applyNumberFormat="1" applyFont="1" applyBorder="1" applyAlignment="1">
      <alignment horizontal="right" vertical="center"/>
    </xf>
    <xf numFmtId="4" fontId="19" fillId="0" borderId="18" xfId="0" applyNumberFormat="1" applyFont="1" applyBorder="1" applyAlignment="1">
      <alignment horizontal="right" vertical="center"/>
    </xf>
    <xf numFmtId="4" fontId="19" fillId="0" borderId="24" xfId="0" applyNumberFormat="1" applyFont="1" applyBorder="1" applyAlignment="1">
      <alignment horizontal="right" vertical="center"/>
    </xf>
    <xf numFmtId="0" fontId="22" fillId="0" borderId="7" xfId="0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2" fillId="3" borderId="18" xfId="0" applyFont="1" applyFill="1" applyBorder="1" applyAlignment="1">
      <alignment vertical="center"/>
    </xf>
    <xf numFmtId="0" fontId="38" fillId="3" borderId="18" xfId="0" applyFont="1" applyFill="1" applyBorder="1" applyAlignment="1">
      <alignment horizontal="center"/>
    </xf>
    <xf numFmtId="4" fontId="19" fillId="0" borderId="18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40" fillId="0" borderId="2" xfId="0" applyFont="1" applyBorder="1" applyAlignment="1">
      <alignment horizontal="center" vertical="center" wrapText="1"/>
    </xf>
    <xf numFmtId="0" fontId="3" fillId="0" borderId="0" xfId="0" applyFont="1" applyAlignment="1"/>
    <xf numFmtId="0" fontId="37" fillId="0" borderId="18" xfId="0" applyFont="1" applyFill="1" applyBorder="1" applyAlignment="1">
      <alignment horizontal="center"/>
    </xf>
    <xf numFmtId="0" fontId="37" fillId="0" borderId="24" xfId="0" applyFont="1" applyFill="1" applyBorder="1" applyAlignment="1">
      <alignment horizontal="center"/>
    </xf>
    <xf numFmtId="3" fontId="39" fillId="3" borderId="40" xfId="0" applyNumberFormat="1" applyFont="1" applyFill="1" applyBorder="1" applyAlignment="1">
      <alignment horizontal="right" vertical="center"/>
    </xf>
    <xf numFmtId="3" fontId="39" fillId="3" borderId="43" xfId="0" applyNumberFormat="1" applyFont="1" applyFill="1" applyBorder="1" applyAlignment="1">
      <alignment horizontal="right" vertical="center"/>
    </xf>
    <xf numFmtId="0" fontId="15" fillId="0" borderId="3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5" fillId="0" borderId="50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9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3" borderId="6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  <xf numFmtId="0" fontId="31" fillId="0" borderId="0" xfId="0" applyFont="1" applyAlignment="1"/>
    <xf numFmtId="0" fontId="5" fillId="3" borderId="16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9" fontId="6" fillId="3" borderId="14" xfId="0" applyNumberFormat="1" applyFont="1" applyFill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17" fontId="0" fillId="0" borderId="0" xfId="0" applyNumberFormat="1" applyAlignment="1"/>
    <xf numFmtId="0" fontId="16" fillId="2" borderId="0" xfId="0" applyFont="1" applyFill="1" applyAlignment="1">
      <alignment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38" fillId="0" borderId="24" xfId="0" applyFont="1" applyBorder="1" applyAlignment="1">
      <alignment horizontal="center"/>
    </xf>
    <xf numFmtId="0" fontId="38" fillId="3" borderId="24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 vertical="center" wrapText="1"/>
    </xf>
    <xf numFmtId="0" fontId="42" fillId="3" borderId="28" xfId="0" applyFont="1" applyFill="1" applyBorder="1" applyAlignment="1">
      <alignment horizontal="center" vertical="center" wrapText="1"/>
    </xf>
    <xf numFmtId="4" fontId="27" fillId="0" borderId="21" xfId="2" applyNumberFormat="1" applyFont="1" applyFill="1" applyBorder="1" applyAlignment="1">
      <alignment vertical="center" wrapText="1"/>
    </xf>
    <xf numFmtId="4" fontId="27" fillId="0" borderId="21" xfId="2" applyNumberFormat="1" applyFont="1" applyFill="1" applyBorder="1" applyAlignment="1">
      <alignment vertical="center" wrapText="1"/>
    </xf>
    <xf numFmtId="4" fontId="19" fillId="0" borderId="18" xfId="2" applyNumberFormat="1" applyFont="1" applyFill="1" applyBorder="1" applyAlignment="1">
      <alignment vertical="center"/>
    </xf>
    <xf numFmtId="4" fontId="29" fillId="0" borderId="18" xfId="2" applyNumberFormat="1" applyFont="1" applyBorder="1" applyAlignment="1">
      <alignment horizontal="right"/>
    </xf>
    <xf numFmtId="4" fontId="37" fillId="0" borderId="0" xfId="2" applyNumberFormat="1" applyAlignment="1">
      <alignment wrapText="1"/>
    </xf>
    <xf numFmtId="4" fontId="29" fillId="0" borderId="18" xfId="2" applyNumberFormat="1" applyFont="1" applyFill="1" applyBorder="1" applyAlignment="1">
      <alignment horizontal="right"/>
    </xf>
    <xf numFmtId="4" fontId="29" fillId="0" borderId="18" xfId="2" applyNumberFormat="1" applyFont="1" applyBorder="1" applyAlignment="1">
      <alignment horizontal="right"/>
    </xf>
    <xf numFmtId="4" fontId="18" fillId="0" borderId="23" xfId="2" applyNumberFormat="1" applyFont="1" applyFill="1" applyBorder="1" applyAlignment="1">
      <alignment vertical="center"/>
    </xf>
    <xf numFmtId="4" fontId="18" fillId="0" borderId="18" xfId="2" applyNumberFormat="1" applyFont="1" applyBorder="1" applyAlignment="1">
      <alignment horizontal="right"/>
    </xf>
    <xf numFmtId="3" fontId="27" fillId="0" borderId="18" xfId="2" applyNumberFormat="1" applyFont="1" applyFill="1" applyBorder="1" applyAlignment="1">
      <alignment horizontal="right" vertical="center"/>
    </xf>
    <xf numFmtId="3" fontId="27" fillId="0" borderId="18" xfId="2" applyNumberFormat="1" applyFont="1" applyBorder="1" applyAlignment="1">
      <alignment horizontal="right" vertical="center"/>
    </xf>
    <xf numFmtId="3" fontId="27" fillId="0" borderId="18" xfId="2" applyNumberFormat="1" applyFont="1" applyBorder="1" applyAlignment="1">
      <alignment horizontal="right" vertical="center" wrapText="1"/>
    </xf>
    <xf numFmtId="3" fontId="27" fillId="0" borderId="18" xfId="2" applyNumberFormat="1" applyFont="1" applyFill="1" applyBorder="1" applyAlignment="1">
      <alignment horizontal="right" vertical="center" wrapText="1"/>
    </xf>
    <xf numFmtId="3" fontId="27" fillId="0" borderId="18" xfId="2" applyNumberFormat="1" applyFont="1" applyBorder="1" applyAlignment="1">
      <alignment vertical="center"/>
    </xf>
    <xf numFmtId="3" fontId="27" fillId="0" borderId="18" xfId="2" applyNumberFormat="1" applyFont="1" applyFill="1" applyBorder="1" applyAlignment="1">
      <alignment horizontal="right" vertical="center"/>
    </xf>
    <xf numFmtId="3" fontId="27" fillId="0" borderId="18" xfId="2" applyNumberFormat="1" applyFont="1" applyBorder="1" applyAlignment="1">
      <alignment horizontal="right" vertical="center"/>
    </xf>
    <xf numFmtId="3" fontId="27" fillId="0" borderId="18" xfId="2" applyNumberFormat="1" applyFont="1" applyBorder="1" applyAlignment="1">
      <alignment horizontal="right" vertical="center" wrapText="1"/>
    </xf>
    <xf numFmtId="3" fontId="27" fillId="0" borderId="18" xfId="2" applyNumberFormat="1" applyFont="1" applyFill="1" applyBorder="1" applyAlignment="1">
      <alignment horizontal="right" vertical="center" wrapText="1"/>
    </xf>
    <xf numFmtId="3" fontId="27" fillId="0" borderId="18" xfId="2" applyNumberFormat="1" applyFont="1" applyBorder="1" applyAlignment="1">
      <alignment vertical="center"/>
    </xf>
    <xf numFmtId="4" fontId="19" fillId="0" borderId="21" xfId="2" applyNumberFormat="1" applyFont="1" applyFill="1" applyBorder="1" applyAlignment="1">
      <alignment horizontal="right" vertical="center" wrapText="1"/>
    </xf>
    <xf numFmtId="4" fontId="19" fillId="0" borderId="20" xfId="2" applyNumberFormat="1" applyFont="1" applyFill="1" applyBorder="1" applyAlignment="1">
      <alignment horizontal="right" vertical="center"/>
    </xf>
    <xf numFmtId="4" fontId="19" fillId="0" borderId="21" xfId="2" applyNumberFormat="1" applyFont="1" applyFill="1" applyBorder="1" applyAlignment="1">
      <alignment horizontal="right" vertical="center" wrapText="1"/>
    </xf>
    <xf numFmtId="4" fontId="19" fillId="0" borderId="20" xfId="2" applyNumberFormat="1" applyFont="1" applyFill="1" applyBorder="1" applyAlignment="1">
      <alignment horizontal="right" vertical="center"/>
    </xf>
    <xf numFmtId="4" fontId="19" fillId="0" borderId="45" xfId="2" applyNumberFormat="1" applyFont="1" applyFill="1" applyBorder="1" applyAlignment="1">
      <alignment horizontal="right" vertical="center"/>
    </xf>
    <xf numFmtId="4" fontId="19" fillId="0" borderId="21" xfId="2" applyNumberFormat="1" applyFont="1" applyFill="1" applyBorder="1" applyAlignment="1">
      <alignment horizontal="right" vertical="center" wrapText="1"/>
    </xf>
    <xf numFmtId="4" fontId="19" fillId="0" borderId="19" xfId="2" applyNumberFormat="1" applyFont="1" applyFill="1" applyBorder="1" applyAlignment="1">
      <alignment horizontal="right" vertical="center" wrapText="1"/>
    </xf>
    <xf numFmtId="4" fontId="19" fillId="0" borderId="21" xfId="2" applyNumberFormat="1" applyFont="1" applyFill="1" applyBorder="1" applyAlignment="1">
      <alignment horizontal="right" vertical="center" wrapText="1"/>
    </xf>
    <xf numFmtId="4" fontId="19" fillId="0" borderId="19" xfId="2" applyNumberFormat="1" applyFont="1" applyFill="1" applyBorder="1" applyAlignment="1">
      <alignment horizontal="right" vertical="center" wrapText="1"/>
    </xf>
  </cellXfs>
  <cellStyles count="7">
    <cellStyle name="Köprü 2" xfId="3"/>
    <cellStyle name="Normal" xfId="0" builtinId="0"/>
    <cellStyle name="Normal 2" xfId="1"/>
    <cellStyle name="Normal 2 2" xfId="5"/>
    <cellStyle name="Normal 2 3" xfId="4"/>
    <cellStyle name="Normal 3" xfId="2"/>
    <cellStyle name="Virgül [0]_2004_iller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7"/>
  <sheetViews>
    <sheetView tabSelected="1" workbookViewId="0">
      <selection activeCell="P19" sqref="P19"/>
    </sheetView>
  </sheetViews>
  <sheetFormatPr defaultRowHeight="15" x14ac:dyDescent="0.25"/>
  <cols>
    <col min="1" max="2" width="13.5703125" customWidth="1"/>
    <col min="3" max="4" width="10.5703125" customWidth="1"/>
    <col min="5" max="5" width="11.85546875" customWidth="1"/>
    <col min="6" max="6" width="13" customWidth="1"/>
    <col min="7" max="7" width="13.28515625" customWidth="1"/>
    <col min="8" max="8" width="11.28515625" customWidth="1"/>
    <col min="9" max="9" width="10.7109375" customWidth="1"/>
    <col min="10" max="10" width="10.42578125" customWidth="1"/>
    <col min="11" max="11" width="12.7109375" customWidth="1"/>
    <col min="12" max="12" width="12.28515625" customWidth="1"/>
    <col min="13" max="13" width="8.28515625" customWidth="1"/>
    <col min="14" max="14" width="12.42578125" customWidth="1"/>
    <col min="15" max="15" width="10" customWidth="1"/>
    <col min="16" max="16" width="11.42578125" customWidth="1"/>
  </cols>
  <sheetData>
    <row r="1" spans="1:16" ht="19.5" customHeight="1" thickBot="1" x14ac:dyDescent="0.3">
      <c r="A1" s="147" t="s">
        <v>157</v>
      </c>
      <c r="B1" s="147"/>
      <c r="C1" s="147"/>
      <c r="D1" s="147"/>
      <c r="E1" s="147"/>
      <c r="F1" s="147"/>
      <c r="G1" s="147"/>
      <c r="H1" s="147"/>
      <c r="I1" s="147"/>
      <c r="J1" s="148"/>
      <c r="K1" s="148"/>
      <c r="L1" s="148"/>
    </row>
    <row r="2" spans="1:16" ht="44.25" customHeight="1" thickBot="1" x14ac:dyDescent="0.3">
      <c r="A2" s="20"/>
      <c r="B2" s="20"/>
      <c r="C2" s="20"/>
      <c r="D2" s="20"/>
      <c r="E2" s="21"/>
      <c r="F2" s="22"/>
      <c r="G2" s="23" t="s">
        <v>0</v>
      </c>
      <c r="H2" s="23" t="s">
        <v>1</v>
      </c>
      <c r="I2" s="23" t="s">
        <v>2</v>
      </c>
      <c r="J2" s="23" t="s">
        <v>3</v>
      </c>
      <c r="K2" s="23" t="s">
        <v>4</v>
      </c>
      <c r="L2" s="23" t="s">
        <v>2</v>
      </c>
    </row>
    <row r="3" spans="1:16" ht="42" customHeight="1" thickBot="1" x14ac:dyDescent="0.3">
      <c r="E3" s="86" t="s">
        <v>164</v>
      </c>
      <c r="F3" s="1" t="s">
        <v>5</v>
      </c>
      <c r="G3" s="53">
        <v>3235</v>
      </c>
      <c r="H3" s="54">
        <v>4025</v>
      </c>
      <c r="I3" s="130">
        <f>SUM(G3:H3)</f>
        <v>7260</v>
      </c>
      <c r="J3" s="55">
        <v>9</v>
      </c>
      <c r="K3" s="55">
        <v>2</v>
      </c>
      <c r="L3" s="54">
        <f>SUM(J3:K3)</f>
        <v>11</v>
      </c>
    </row>
    <row r="4" spans="1:16" ht="42" customHeight="1" thickBot="1" x14ac:dyDescent="0.3">
      <c r="E4" s="86" t="s">
        <v>165</v>
      </c>
      <c r="F4" s="1" t="s">
        <v>5</v>
      </c>
      <c r="G4" s="56">
        <v>3087</v>
      </c>
      <c r="H4" s="55">
        <v>4352</v>
      </c>
      <c r="I4" s="130">
        <f>SUM(G4:H4)</f>
        <v>7439</v>
      </c>
      <c r="J4" s="55">
        <v>52</v>
      </c>
      <c r="K4" s="55">
        <v>36</v>
      </c>
      <c r="L4" s="54">
        <f>SUM(J4:K4)</f>
        <v>88</v>
      </c>
    </row>
    <row r="5" spans="1:16" ht="44.25" customHeight="1" x14ac:dyDescent="0.25"/>
    <row r="6" spans="1:16" ht="0.75" customHeight="1" x14ac:dyDescent="0.25"/>
    <row r="7" spans="1:16" ht="36.75" customHeight="1" thickBot="1" x14ac:dyDescent="0.3">
      <c r="A7" s="145" t="s">
        <v>166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</row>
    <row r="8" spans="1:16" ht="48" customHeight="1" x14ac:dyDescent="0.25">
      <c r="A8" s="57" t="s">
        <v>6</v>
      </c>
      <c r="B8" s="58" t="s">
        <v>7</v>
      </c>
      <c r="C8" s="58" t="s">
        <v>8</v>
      </c>
      <c r="D8" s="208" t="s">
        <v>170</v>
      </c>
      <c r="E8" s="58" t="s">
        <v>153</v>
      </c>
      <c r="F8" s="58" t="s">
        <v>9</v>
      </c>
      <c r="G8" s="58" t="s">
        <v>10</v>
      </c>
      <c r="H8" s="58" t="s">
        <v>11</v>
      </c>
      <c r="I8" s="58" t="s">
        <v>12</v>
      </c>
      <c r="J8" s="58" t="s">
        <v>152</v>
      </c>
      <c r="K8" s="58" t="s">
        <v>154</v>
      </c>
      <c r="L8" s="58" t="s">
        <v>13</v>
      </c>
      <c r="M8" s="58" t="s">
        <v>14</v>
      </c>
      <c r="N8" s="59" t="s">
        <v>15</v>
      </c>
      <c r="O8" s="60" t="s">
        <v>151</v>
      </c>
      <c r="P8" s="89" t="s">
        <v>2</v>
      </c>
    </row>
    <row r="9" spans="1:16" ht="27" customHeight="1" x14ac:dyDescent="0.25">
      <c r="A9" s="61" t="s">
        <v>16</v>
      </c>
      <c r="B9" s="114">
        <v>1021</v>
      </c>
      <c r="C9" s="114">
        <v>415</v>
      </c>
      <c r="D9" s="114">
        <v>1</v>
      </c>
      <c r="E9" s="114">
        <v>32</v>
      </c>
      <c r="F9" s="114">
        <v>327</v>
      </c>
      <c r="G9" s="114">
        <v>738</v>
      </c>
      <c r="H9" s="114">
        <v>537</v>
      </c>
      <c r="I9" s="114">
        <v>28</v>
      </c>
      <c r="J9" s="114">
        <v>55</v>
      </c>
      <c r="K9" s="114">
        <v>155</v>
      </c>
      <c r="L9" s="114">
        <v>22</v>
      </c>
      <c r="M9" s="114">
        <v>234</v>
      </c>
      <c r="N9" s="115">
        <v>863</v>
      </c>
      <c r="O9" s="114">
        <v>8</v>
      </c>
      <c r="P9" s="207">
        <f>SUM(B9:O9)</f>
        <v>4436</v>
      </c>
    </row>
    <row r="10" spans="1:16" ht="21.75" customHeight="1" x14ac:dyDescent="0.25">
      <c r="A10" s="61" t="s">
        <v>17</v>
      </c>
      <c r="B10" s="114"/>
      <c r="C10" s="114"/>
      <c r="D10" s="114"/>
      <c r="E10" s="116"/>
      <c r="F10" s="114"/>
      <c r="G10" s="114"/>
      <c r="H10" s="114"/>
      <c r="I10" s="114"/>
      <c r="J10" s="114"/>
      <c r="K10" s="114"/>
      <c r="L10" s="114"/>
      <c r="M10" s="114"/>
      <c r="N10" s="115"/>
      <c r="O10" s="205"/>
      <c r="P10" s="207">
        <f>SUM(B10:O10)</f>
        <v>0</v>
      </c>
    </row>
    <row r="11" spans="1:16" ht="21.75" customHeight="1" x14ac:dyDescent="0.25">
      <c r="A11" s="61" t="s">
        <v>18</v>
      </c>
      <c r="B11" s="114">
        <v>37</v>
      </c>
      <c r="C11" s="114">
        <v>49</v>
      </c>
      <c r="D11" s="114"/>
      <c r="E11" s="114"/>
      <c r="F11" s="114"/>
      <c r="G11" s="114"/>
      <c r="H11" s="114">
        <v>15</v>
      </c>
      <c r="I11" s="114"/>
      <c r="J11" s="114"/>
      <c r="K11" s="114"/>
      <c r="L11" s="114"/>
      <c r="M11" s="114"/>
      <c r="N11" s="115"/>
      <c r="O11" s="117"/>
      <c r="P11" s="207">
        <f>SUM(B11:O11)</f>
        <v>101</v>
      </c>
    </row>
    <row r="12" spans="1:16" ht="21.75" customHeight="1" x14ac:dyDescent="0.25">
      <c r="A12" s="61" t="s">
        <v>19</v>
      </c>
      <c r="B12" s="114">
        <v>189</v>
      </c>
      <c r="C12" s="114">
        <v>11</v>
      </c>
      <c r="D12" s="114"/>
      <c r="E12" s="114"/>
      <c r="F12" s="114"/>
      <c r="G12" s="114"/>
      <c r="H12" s="114">
        <v>46</v>
      </c>
      <c r="I12" s="114">
        <v>1</v>
      </c>
      <c r="J12" s="114">
        <v>1</v>
      </c>
      <c r="K12" s="114"/>
      <c r="L12" s="114"/>
      <c r="M12" s="114"/>
      <c r="N12" s="115">
        <v>78</v>
      </c>
      <c r="O12" s="117"/>
      <c r="P12" s="207">
        <f>SUM(B12:O12)</f>
        <v>326</v>
      </c>
    </row>
    <row r="13" spans="1:16" ht="22.5" customHeight="1" x14ac:dyDescent="0.25">
      <c r="A13" s="61" t="s">
        <v>20</v>
      </c>
      <c r="B13" s="114">
        <v>125</v>
      </c>
      <c r="C13" s="114">
        <v>5</v>
      </c>
      <c r="D13" s="114"/>
      <c r="E13" s="114"/>
      <c r="F13" s="114"/>
      <c r="G13" s="114"/>
      <c r="H13" s="114">
        <v>25</v>
      </c>
      <c r="I13" s="114"/>
      <c r="J13" s="114"/>
      <c r="K13" s="114"/>
      <c r="L13" s="114"/>
      <c r="M13" s="114"/>
      <c r="N13" s="115">
        <v>31</v>
      </c>
      <c r="O13" s="117"/>
      <c r="P13" s="207">
        <f>SUM(B13:O13)</f>
        <v>186</v>
      </c>
    </row>
    <row r="14" spans="1:16" ht="22.5" customHeight="1" x14ac:dyDescent="0.25">
      <c r="A14" s="61" t="s">
        <v>21</v>
      </c>
      <c r="B14" s="132">
        <v>748</v>
      </c>
      <c r="C14" s="132">
        <v>167</v>
      </c>
      <c r="D14" s="132"/>
      <c r="E14" s="132"/>
      <c r="F14" s="132"/>
      <c r="G14" s="132"/>
      <c r="H14" s="132">
        <v>102</v>
      </c>
      <c r="I14" s="132"/>
      <c r="J14" s="132">
        <v>3</v>
      </c>
      <c r="K14" s="132"/>
      <c r="L14" s="132"/>
      <c r="M14" s="132"/>
      <c r="N14" s="133">
        <v>75</v>
      </c>
      <c r="O14" s="133"/>
      <c r="P14" s="207">
        <f>SUM(B14:O14)</f>
        <v>1095</v>
      </c>
    </row>
    <row r="15" spans="1:16" ht="22.5" customHeight="1" x14ac:dyDescent="0.25">
      <c r="A15" s="61" t="s">
        <v>22</v>
      </c>
      <c r="B15" s="114">
        <v>114</v>
      </c>
      <c r="C15" s="114">
        <v>9</v>
      </c>
      <c r="D15" s="114"/>
      <c r="E15" s="114"/>
      <c r="F15" s="114"/>
      <c r="G15" s="114"/>
      <c r="H15" s="114">
        <v>7</v>
      </c>
      <c r="I15" s="114"/>
      <c r="J15" s="114"/>
      <c r="K15" s="114"/>
      <c r="L15" s="114"/>
      <c r="M15" s="114"/>
      <c r="N15" s="115"/>
      <c r="O15" s="117"/>
      <c r="P15" s="207">
        <f>SUM(B15:O15)</f>
        <v>130</v>
      </c>
    </row>
    <row r="16" spans="1:16" ht="21" customHeight="1" x14ac:dyDescent="0.25">
      <c r="A16" s="61" t="s">
        <v>23</v>
      </c>
      <c r="B16" s="114">
        <v>475</v>
      </c>
      <c r="C16" s="114">
        <v>13</v>
      </c>
      <c r="D16" s="114"/>
      <c r="E16" s="114"/>
      <c r="F16" s="114"/>
      <c r="G16" s="114"/>
      <c r="H16" s="114">
        <v>35</v>
      </c>
      <c r="I16" s="114"/>
      <c r="J16" s="114"/>
      <c r="K16" s="114"/>
      <c r="L16" s="114"/>
      <c r="M16" s="114"/>
      <c r="N16" s="115">
        <v>59</v>
      </c>
      <c r="O16" s="117"/>
      <c r="P16" s="207">
        <f>SUM(B16:O16)</f>
        <v>582</v>
      </c>
    </row>
    <row r="17" spans="1:16" ht="22.5" customHeight="1" x14ac:dyDescent="0.25">
      <c r="A17" s="61" t="s">
        <v>24</v>
      </c>
      <c r="B17" s="114">
        <v>76</v>
      </c>
      <c r="C17" s="114">
        <v>2</v>
      </c>
      <c r="D17" s="114"/>
      <c r="E17" s="114"/>
      <c r="F17" s="114"/>
      <c r="G17" s="114"/>
      <c r="H17" s="114">
        <v>28</v>
      </c>
      <c r="I17" s="114"/>
      <c r="J17" s="114"/>
      <c r="K17" s="114"/>
      <c r="L17" s="114"/>
      <c r="M17" s="114"/>
      <c r="N17" s="115">
        <v>31</v>
      </c>
      <c r="O17" s="117"/>
      <c r="P17" s="207">
        <f>SUM(B17:O17)</f>
        <v>137</v>
      </c>
    </row>
    <row r="18" spans="1:16" ht="21.75" customHeight="1" x14ac:dyDescent="0.25">
      <c r="A18" s="61" t="s">
        <v>25</v>
      </c>
      <c r="B18" s="114">
        <v>207</v>
      </c>
      <c r="C18" s="114">
        <v>43</v>
      </c>
      <c r="D18" s="114"/>
      <c r="E18" s="114"/>
      <c r="F18" s="114">
        <v>5</v>
      </c>
      <c r="G18" s="114"/>
      <c r="H18" s="114">
        <v>117</v>
      </c>
      <c r="I18" s="114">
        <v>4</v>
      </c>
      <c r="J18" s="114">
        <v>19</v>
      </c>
      <c r="K18" s="114"/>
      <c r="L18" s="114"/>
      <c r="M18" s="114"/>
      <c r="N18" s="115">
        <v>51</v>
      </c>
      <c r="O18" s="117"/>
      <c r="P18" s="207">
        <f>SUM(B18:O18)</f>
        <v>446</v>
      </c>
    </row>
    <row r="19" spans="1:16" ht="30.75" customHeight="1" x14ac:dyDescent="0.25">
      <c r="A19" s="125" t="s">
        <v>2</v>
      </c>
      <c r="B19" s="126">
        <f>SUM(B9:B18)</f>
        <v>2992</v>
      </c>
      <c r="C19" s="126">
        <f t="shared" ref="C19:O19" si="0">SUM(C9:C18)</f>
        <v>714</v>
      </c>
      <c r="D19" s="126"/>
      <c r="E19" s="126">
        <f t="shared" si="0"/>
        <v>32</v>
      </c>
      <c r="F19" s="126">
        <f t="shared" si="0"/>
        <v>332</v>
      </c>
      <c r="G19" s="126">
        <f t="shared" si="0"/>
        <v>738</v>
      </c>
      <c r="H19" s="126">
        <f t="shared" si="0"/>
        <v>912</v>
      </c>
      <c r="I19" s="126">
        <f t="shared" si="0"/>
        <v>33</v>
      </c>
      <c r="J19" s="126">
        <f t="shared" si="0"/>
        <v>78</v>
      </c>
      <c r="K19" s="126">
        <f t="shared" si="0"/>
        <v>155</v>
      </c>
      <c r="L19" s="126">
        <f t="shared" si="0"/>
        <v>22</v>
      </c>
      <c r="M19" s="126">
        <f t="shared" si="0"/>
        <v>234</v>
      </c>
      <c r="N19" s="126">
        <f t="shared" si="0"/>
        <v>1188</v>
      </c>
      <c r="O19" s="206">
        <f t="shared" si="0"/>
        <v>8</v>
      </c>
      <c r="P19" s="207">
        <f>SUM(B19:O19)</f>
        <v>7438</v>
      </c>
    </row>
    <row r="27" spans="1:16" x14ac:dyDescent="0.25">
      <c r="E27" t="s">
        <v>26</v>
      </c>
    </row>
  </sheetData>
  <mergeCells count="2">
    <mergeCell ref="A7:P7"/>
    <mergeCell ref="A1:L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L13"/>
  <sheetViews>
    <sheetView workbookViewId="0">
      <selection activeCell="I9" sqref="I9"/>
    </sheetView>
  </sheetViews>
  <sheetFormatPr defaultRowHeight="15" x14ac:dyDescent="0.25"/>
  <cols>
    <col min="1" max="1" width="14.5703125" customWidth="1"/>
    <col min="2" max="2" width="17.42578125" customWidth="1"/>
    <col min="3" max="3" width="16.7109375" customWidth="1"/>
    <col min="4" max="4" width="11.5703125" customWidth="1"/>
    <col min="6" max="6" width="15.42578125" customWidth="1"/>
    <col min="7" max="8" width="13.85546875" customWidth="1"/>
    <col min="9" max="9" width="16.140625" customWidth="1"/>
  </cols>
  <sheetData>
    <row r="2" spans="1:12" x14ac:dyDescent="0.25">
      <c r="A2" s="149" t="s">
        <v>27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2" ht="15.75" x14ac:dyDescent="0.25">
      <c r="A3" s="150" t="s">
        <v>28</v>
      </c>
      <c r="B3" s="150"/>
      <c r="C3" s="150"/>
      <c r="D3" s="150"/>
      <c r="E3" s="3"/>
    </row>
    <row r="4" spans="1:12" ht="16.5" thickBot="1" x14ac:dyDescent="0.3">
      <c r="A4" s="62"/>
      <c r="B4" s="62"/>
      <c r="C4" s="62"/>
      <c r="D4" s="62"/>
      <c r="E4" s="3"/>
      <c r="F4" s="151" t="s">
        <v>155</v>
      </c>
      <c r="G4" s="152"/>
      <c r="H4" s="152"/>
      <c r="I4" s="152"/>
      <c r="J4" s="152"/>
      <c r="K4" s="152"/>
      <c r="L4" s="152"/>
    </row>
    <row r="5" spans="1:12" ht="26.25" thickBot="1" x14ac:dyDescent="0.3">
      <c r="A5" s="45" t="s">
        <v>29</v>
      </c>
      <c r="B5" s="28" t="s">
        <v>164</v>
      </c>
      <c r="C5" s="28" t="s">
        <v>167</v>
      </c>
      <c r="D5" s="29" t="s">
        <v>30</v>
      </c>
    </row>
    <row r="6" spans="1:12" ht="39" customHeight="1" thickBot="1" x14ac:dyDescent="0.3">
      <c r="A6" s="46" t="s">
        <v>31</v>
      </c>
      <c r="B6" s="209">
        <v>693667553.47000015</v>
      </c>
      <c r="C6" s="210">
        <v>1073432974.3100001</v>
      </c>
      <c r="D6" s="90">
        <f>(C6-B6)/B6*100</f>
        <v>54.747467852613653</v>
      </c>
      <c r="F6" s="48" t="s">
        <v>29</v>
      </c>
      <c r="G6" s="28" t="s">
        <v>164</v>
      </c>
      <c r="H6" s="28" t="s">
        <v>167</v>
      </c>
      <c r="I6" s="29" t="s">
        <v>30</v>
      </c>
    </row>
    <row r="7" spans="1:12" ht="39" customHeight="1" thickBot="1" x14ac:dyDescent="0.3">
      <c r="A7" s="46" t="s">
        <v>32</v>
      </c>
      <c r="B7" s="209">
        <v>3265188.58</v>
      </c>
      <c r="C7" s="210">
        <v>9941746.3000000007</v>
      </c>
      <c r="D7" s="127">
        <f>(C7-B7)/B7*100</f>
        <v>204.47694080811715</v>
      </c>
      <c r="F7" s="49" t="s">
        <v>35</v>
      </c>
      <c r="G7" s="211">
        <v>3206404.3799999994</v>
      </c>
      <c r="H7" s="211">
        <v>9561955.0999999996</v>
      </c>
      <c r="I7" s="118">
        <f>(H7-G7)/G7*100</f>
        <v>198.21426017388367</v>
      </c>
    </row>
    <row r="8" spans="1:12" ht="39" thickBot="1" x14ac:dyDescent="0.3">
      <c r="A8" s="46" t="s">
        <v>33</v>
      </c>
      <c r="B8" s="209">
        <v>20801215.920000002</v>
      </c>
      <c r="C8" s="210">
        <v>27783450.150000006</v>
      </c>
      <c r="D8" s="90">
        <f t="shared" ref="D8:D9" si="0">(C8-B8)/B8*100</f>
        <v>33.566471579609484</v>
      </c>
      <c r="F8" s="49" t="s">
        <v>36</v>
      </c>
      <c r="G8" s="211">
        <v>2188809.8600000003</v>
      </c>
      <c r="H8" s="211">
        <v>10155954.920000002</v>
      </c>
      <c r="I8" s="118">
        <f t="shared" ref="I8:I9" si="1">(H8-G8)/G8*100</f>
        <v>363.99438825627368</v>
      </c>
    </row>
    <row r="9" spans="1:12" ht="51.75" customHeight="1" thickBot="1" x14ac:dyDescent="0.3">
      <c r="A9" s="47" t="s">
        <v>34</v>
      </c>
      <c r="B9" s="112">
        <f>SUM(B6:B8)</f>
        <v>717733957.97000015</v>
      </c>
      <c r="C9" s="112">
        <f>SUM(C6:C8)</f>
        <v>1111158170.7600002</v>
      </c>
      <c r="D9" s="113">
        <f t="shared" si="0"/>
        <v>54.814769236046715</v>
      </c>
      <c r="F9" s="124" t="s">
        <v>37</v>
      </c>
      <c r="G9" s="211">
        <v>679431.71999999986</v>
      </c>
      <c r="H9" s="211">
        <v>3297602.8699999992</v>
      </c>
      <c r="I9" s="118">
        <f t="shared" si="1"/>
        <v>385.34720604448671</v>
      </c>
    </row>
    <row r="10" spans="1:12" ht="38.25" customHeight="1" x14ac:dyDescent="0.25">
      <c r="B10" s="33"/>
      <c r="F10" s="42"/>
      <c r="G10" s="43"/>
      <c r="H10" s="44"/>
      <c r="I10" s="44"/>
    </row>
    <row r="11" spans="1:12" x14ac:dyDescent="0.25">
      <c r="G11" s="34"/>
      <c r="H11" s="35"/>
      <c r="I11" s="36"/>
      <c r="J11" s="20"/>
    </row>
    <row r="12" spans="1:12" x14ac:dyDescent="0.25">
      <c r="G12" s="34"/>
      <c r="H12" s="35"/>
      <c r="I12" s="36"/>
      <c r="J12" s="20"/>
    </row>
    <row r="13" spans="1:12" ht="15.75" x14ac:dyDescent="0.25">
      <c r="C13" s="2"/>
      <c r="G13" s="20"/>
      <c r="H13" s="20"/>
      <c r="I13" s="20"/>
      <c r="J13" s="20"/>
    </row>
  </sheetData>
  <mergeCells count="3">
    <mergeCell ref="A2:J2"/>
    <mergeCell ref="A3:D3"/>
    <mergeCell ref="F4:L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H23"/>
  <sheetViews>
    <sheetView topLeftCell="A10" workbookViewId="0">
      <selection activeCell="C6" sqref="C6:C22"/>
    </sheetView>
  </sheetViews>
  <sheetFormatPr defaultRowHeight="15" x14ac:dyDescent="0.25"/>
  <cols>
    <col min="1" max="1" width="27.5703125" customWidth="1"/>
    <col min="2" max="2" width="17" customWidth="1"/>
    <col min="3" max="3" width="17.42578125" customWidth="1"/>
    <col min="4" max="4" width="11.42578125" customWidth="1"/>
    <col min="5" max="5" width="6.42578125" customWidth="1"/>
  </cols>
  <sheetData>
    <row r="2" spans="1:8" ht="15.75" x14ac:dyDescent="0.25">
      <c r="A2" s="153" t="s">
        <v>158</v>
      </c>
      <c r="B2" s="153"/>
      <c r="C2" s="153"/>
      <c r="D2" s="153"/>
      <c r="E2" s="153"/>
      <c r="F2" s="153"/>
      <c r="G2" s="153"/>
      <c r="H2" s="153"/>
    </row>
    <row r="3" spans="1:8" ht="16.5" thickBot="1" x14ac:dyDescent="0.3">
      <c r="A3" s="63"/>
      <c r="B3" s="63"/>
      <c r="C3" s="63"/>
      <c r="D3" s="63"/>
      <c r="E3" s="63"/>
      <c r="F3" s="63"/>
      <c r="G3" s="63"/>
      <c r="H3" s="63"/>
    </row>
    <row r="4" spans="1:8" ht="15" customHeight="1" x14ac:dyDescent="0.25">
      <c r="A4" s="154" t="s">
        <v>38</v>
      </c>
      <c r="B4" s="156" t="s">
        <v>164</v>
      </c>
      <c r="C4" s="156" t="s">
        <v>167</v>
      </c>
      <c r="D4" s="158" t="s">
        <v>30</v>
      </c>
      <c r="E4" s="4"/>
    </row>
    <row r="5" spans="1:8" ht="18" customHeight="1" thickBot="1" x14ac:dyDescent="0.3">
      <c r="A5" s="155"/>
      <c r="B5" s="157"/>
      <c r="C5" s="157"/>
      <c r="D5" s="159"/>
      <c r="E5" s="4"/>
    </row>
    <row r="6" spans="1:8" ht="23.25" customHeight="1" thickBot="1" x14ac:dyDescent="0.3">
      <c r="A6" s="50" t="s">
        <v>55</v>
      </c>
      <c r="B6" s="212">
        <v>357800967.67000002</v>
      </c>
      <c r="C6" s="215">
        <v>418022148.86000001</v>
      </c>
      <c r="D6" s="96">
        <f>(C6-B6)/B6*100</f>
        <v>16.830916244346778</v>
      </c>
      <c r="E6" s="4"/>
    </row>
    <row r="7" spans="1:8" ht="23.25" customHeight="1" thickBot="1" x14ac:dyDescent="0.3">
      <c r="A7" s="50" t="s">
        <v>39</v>
      </c>
      <c r="B7" s="212">
        <v>35064682.350000001</v>
      </c>
      <c r="C7" s="215">
        <v>56259604.729999997</v>
      </c>
      <c r="D7" s="96">
        <f t="shared" ref="D7:D23" si="0">(C7-B7)/B7*100</f>
        <v>60.445214271276562</v>
      </c>
      <c r="E7" s="4"/>
    </row>
    <row r="8" spans="1:8" ht="23.25" customHeight="1" thickBot="1" x14ac:dyDescent="0.3">
      <c r="A8" s="50" t="s">
        <v>40</v>
      </c>
      <c r="B8" s="213">
        <v>4910132.75</v>
      </c>
      <c r="C8" s="215">
        <v>8309879.9199999999</v>
      </c>
      <c r="D8" s="96">
        <f t="shared" si="0"/>
        <v>69.239414555543334</v>
      </c>
      <c r="E8" s="4"/>
    </row>
    <row r="9" spans="1:8" ht="23.25" customHeight="1" thickBot="1" x14ac:dyDescent="0.3">
      <c r="A9" s="51" t="s">
        <v>41</v>
      </c>
      <c r="B9" s="214">
        <v>34940231.149999999</v>
      </c>
      <c r="C9" s="215">
        <v>54316215.379999995</v>
      </c>
      <c r="D9" s="96">
        <f t="shared" si="0"/>
        <v>55.454653825322495</v>
      </c>
      <c r="E9" s="4"/>
    </row>
    <row r="10" spans="1:8" ht="23.25" customHeight="1" thickBot="1" x14ac:dyDescent="0.3">
      <c r="A10" s="50" t="s">
        <v>42</v>
      </c>
      <c r="B10" s="212">
        <v>17667763.719999999</v>
      </c>
      <c r="C10" s="215">
        <v>27055131.59</v>
      </c>
      <c r="D10" s="96">
        <f t="shared" si="0"/>
        <v>53.132745144047021</v>
      </c>
      <c r="E10" s="4"/>
    </row>
    <row r="11" spans="1:8" ht="23.25" customHeight="1" thickBot="1" x14ac:dyDescent="0.3">
      <c r="A11" s="50" t="s">
        <v>43</v>
      </c>
      <c r="B11" s="212">
        <v>12339518.689999999</v>
      </c>
      <c r="C11" s="215">
        <v>20411557.649999999</v>
      </c>
      <c r="D11" s="96">
        <f t="shared" si="0"/>
        <v>65.41615732987718</v>
      </c>
      <c r="E11" s="4"/>
    </row>
    <row r="12" spans="1:8" ht="23.25" customHeight="1" thickBot="1" x14ac:dyDescent="0.3">
      <c r="A12" s="50" t="s">
        <v>44</v>
      </c>
      <c r="B12" s="212">
        <v>21758224.059999999</v>
      </c>
      <c r="C12" s="215">
        <v>35714064.649999999</v>
      </c>
      <c r="D12" s="96">
        <f t="shared" si="0"/>
        <v>64.140531651460535</v>
      </c>
      <c r="E12" s="4"/>
    </row>
    <row r="13" spans="1:8" ht="23.25" customHeight="1" thickBot="1" x14ac:dyDescent="0.3">
      <c r="A13" s="50" t="s">
        <v>45</v>
      </c>
      <c r="B13" s="212">
        <v>2832342.49</v>
      </c>
      <c r="C13" s="215">
        <v>5435518.4900000002</v>
      </c>
      <c r="D13" s="96">
        <f t="shared" si="0"/>
        <v>91.908941421840538</v>
      </c>
      <c r="E13" s="4"/>
    </row>
    <row r="14" spans="1:8" ht="23.25" customHeight="1" thickBot="1" x14ac:dyDescent="0.3">
      <c r="A14" s="50" t="s">
        <v>46</v>
      </c>
      <c r="B14" s="212">
        <v>9545932.2699999996</v>
      </c>
      <c r="C14" s="215">
        <v>14991642.4</v>
      </c>
      <c r="D14" s="96">
        <f t="shared" si="0"/>
        <v>57.047441527678068</v>
      </c>
      <c r="E14" s="4"/>
    </row>
    <row r="15" spans="1:8" ht="23.25" customHeight="1" thickBot="1" x14ac:dyDescent="0.3">
      <c r="A15" s="50" t="s">
        <v>47</v>
      </c>
      <c r="B15" s="212">
        <v>27978988.219999999</v>
      </c>
      <c r="C15" s="215">
        <v>42051283.560000002</v>
      </c>
      <c r="D15" s="96">
        <f t="shared" si="0"/>
        <v>50.295940758646928</v>
      </c>
      <c r="E15" s="4"/>
    </row>
    <row r="16" spans="1:8" ht="23.25" customHeight="1" thickBot="1" x14ac:dyDescent="0.3">
      <c r="A16" s="50" t="s">
        <v>48</v>
      </c>
      <c r="B16" s="212">
        <v>11862767.300000001</v>
      </c>
      <c r="C16" s="215">
        <v>19347004.240000002</v>
      </c>
      <c r="D16" s="96">
        <f t="shared" si="0"/>
        <v>63.090143730628526</v>
      </c>
      <c r="E16" s="4"/>
    </row>
    <row r="17" spans="1:5" ht="23.25" customHeight="1" thickBot="1" x14ac:dyDescent="0.3">
      <c r="A17" s="50" t="s">
        <v>49</v>
      </c>
      <c r="B17" s="212">
        <v>9466751.5500000007</v>
      </c>
      <c r="C17" s="215">
        <v>16816189.25</v>
      </c>
      <c r="D17" s="96">
        <f t="shared" si="0"/>
        <v>77.63420917072655</v>
      </c>
      <c r="E17" s="4"/>
    </row>
    <row r="18" spans="1:5" ht="23.25" customHeight="1" thickBot="1" x14ac:dyDescent="0.3">
      <c r="A18" s="50" t="s">
        <v>50</v>
      </c>
      <c r="B18" s="212">
        <v>5663050.0300000003</v>
      </c>
      <c r="C18" s="215">
        <v>8975959.5999999996</v>
      </c>
      <c r="D18" s="96">
        <f t="shared" si="0"/>
        <v>58.500446798984029</v>
      </c>
      <c r="E18" s="4"/>
    </row>
    <row r="19" spans="1:5" ht="23.25" customHeight="1" thickBot="1" x14ac:dyDescent="0.3">
      <c r="A19" s="51" t="s">
        <v>51</v>
      </c>
      <c r="B19" s="212">
        <v>84988158.350000009</v>
      </c>
      <c r="C19" s="215">
        <v>260577826</v>
      </c>
      <c r="D19" s="96">
        <f>(C19-B19)/B19*100</f>
        <v>206.60486244081548</v>
      </c>
      <c r="E19" s="4"/>
    </row>
    <row r="20" spans="1:5" ht="23.25" customHeight="1" thickBot="1" x14ac:dyDescent="0.3">
      <c r="A20" s="50" t="s">
        <v>52</v>
      </c>
      <c r="B20" s="212">
        <v>28954657.460000001</v>
      </c>
      <c r="C20" s="215">
        <v>41329216.890000001</v>
      </c>
      <c r="D20" s="96">
        <f t="shared" si="0"/>
        <v>42.737716538678058</v>
      </c>
      <c r="E20" s="4"/>
    </row>
    <row r="21" spans="1:5" ht="23.25" customHeight="1" thickBot="1" x14ac:dyDescent="0.3">
      <c r="A21" s="50" t="s">
        <v>53</v>
      </c>
      <c r="B21" s="212">
        <v>33491646.82</v>
      </c>
      <c r="C21" s="215">
        <v>52136004.740000002</v>
      </c>
      <c r="D21" s="96">
        <f t="shared" si="0"/>
        <v>55.668680671940763</v>
      </c>
      <c r="E21" s="4"/>
    </row>
    <row r="22" spans="1:5" ht="23.25" customHeight="1" thickBot="1" x14ac:dyDescent="0.3">
      <c r="A22" s="50" t="s">
        <v>54</v>
      </c>
      <c r="B22" s="212">
        <v>18409934.190000001</v>
      </c>
      <c r="C22" s="215">
        <v>29408922.810000002</v>
      </c>
      <c r="D22" s="96">
        <f t="shared" si="0"/>
        <v>59.744855720203958</v>
      </c>
      <c r="E22" s="4"/>
    </row>
    <row r="23" spans="1:5" ht="26.25" customHeight="1" thickBot="1" x14ac:dyDescent="0.3">
      <c r="A23" s="87" t="s">
        <v>2</v>
      </c>
      <c r="B23" s="94">
        <f>SUM(B6:B22)</f>
        <v>717675749.07000017</v>
      </c>
      <c r="C23" s="94">
        <f>SUM(C6:C22)</f>
        <v>1111158170.76</v>
      </c>
      <c r="D23" s="95">
        <f t="shared" si="0"/>
        <v>54.827325878001851</v>
      </c>
      <c r="E23" s="4"/>
    </row>
  </sheetData>
  <mergeCells count="5">
    <mergeCell ref="A2:H2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24"/>
  <sheetViews>
    <sheetView workbookViewId="0">
      <selection activeCell="E6" sqref="E6"/>
    </sheetView>
  </sheetViews>
  <sheetFormatPr defaultRowHeight="15" x14ac:dyDescent="0.25"/>
  <cols>
    <col min="1" max="1" width="27.85546875" customWidth="1"/>
    <col min="2" max="2" width="15.140625" customWidth="1"/>
    <col min="3" max="3" width="16.7109375" customWidth="1"/>
    <col min="4" max="4" width="14.5703125" customWidth="1"/>
    <col min="5" max="5" width="15.42578125" customWidth="1"/>
    <col min="6" max="6" width="18" customWidth="1"/>
    <col min="7" max="7" width="11.140625" customWidth="1"/>
  </cols>
  <sheetData>
    <row r="1" spans="1:9" ht="16.5" thickBot="1" x14ac:dyDescent="0.3">
      <c r="A1" s="131" t="s">
        <v>168</v>
      </c>
      <c r="B1" s="6"/>
      <c r="C1" s="6"/>
      <c r="D1" s="6"/>
      <c r="E1" s="6"/>
      <c r="F1" s="6"/>
      <c r="G1" s="6"/>
      <c r="H1" s="6"/>
      <c r="I1" s="6"/>
    </row>
    <row r="2" spans="1:9" ht="15.75" thickBot="1" x14ac:dyDescent="0.3">
      <c r="A2" s="160" t="s">
        <v>56</v>
      </c>
      <c r="B2" s="162" t="s">
        <v>164</v>
      </c>
      <c r="C2" s="163"/>
      <c r="D2" s="163"/>
      <c r="E2" s="162" t="s">
        <v>167</v>
      </c>
      <c r="F2" s="163"/>
      <c r="G2" s="163"/>
    </row>
    <row r="3" spans="1:9" ht="42.75" thickBot="1" x14ac:dyDescent="0.3">
      <c r="A3" s="161"/>
      <c r="B3" s="24" t="s">
        <v>57</v>
      </c>
      <c r="C3" s="24" t="s">
        <v>28</v>
      </c>
      <c r="D3" s="25" t="s">
        <v>58</v>
      </c>
      <c r="E3" s="24" t="s">
        <v>57</v>
      </c>
      <c r="F3" s="24" t="s">
        <v>28</v>
      </c>
      <c r="G3" s="25" t="s">
        <v>58</v>
      </c>
    </row>
    <row r="4" spans="1:9" ht="20.25" customHeight="1" thickBot="1" x14ac:dyDescent="0.3">
      <c r="A4" s="5" t="s">
        <v>59</v>
      </c>
      <c r="B4" s="216">
        <v>37947386.289999999</v>
      </c>
      <c r="C4" s="217">
        <v>357800967.67000002</v>
      </c>
      <c r="D4" s="91">
        <f>(B4/C4)*100</f>
        <v>10.605724891442689</v>
      </c>
      <c r="E4" s="216">
        <v>39033110.399999999</v>
      </c>
      <c r="F4" s="217">
        <v>418022148.86000001</v>
      </c>
      <c r="G4" s="91">
        <f>(E4/F4)*100</f>
        <v>9.3375699126106824</v>
      </c>
    </row>
    <row r="5" spans="1:9" ht="20.25" customHeight="1" thickBot="1" x14ac:dyDescent="0.3">
      <c r="A5" s="5" t="s">
        <v>39</v>
      </c>
      <c r="B5" s="216">
        <v>2601415.15</v>
      </c>
      <c r="C5" s="217">
        <v>35064682.350000001</v>
      </c>
      <c r="D5" s="91">
        <f t="shared" ref="D5:D20" si="0">(B5/C5)*100</f>
        <v>7.4189040814168381</v>
      </c>
      <c r="E5" s="216">
        <v>1990729.84</v>
      </c>
      <c r="F5" s="217">
        <v>56259604.729999997</v>
      </c>
      <c r="G5" s="91">
        <f t="shared" ref="G5:G21" si="1">(E5/F5)*100</f>
        <v>3.5384710745016292</v>
      </c>
    </row>
    <row r="6" spans="1:9" ht="20.25" customHeight="1" thickBot="1" x14ac:dyDescent="0.3">
      <c r="A6" s="5" t="s">
        <v>60</v>
      </c>
      <c r="B6" s="216">
        <v>1681503.92</v>
      </c>
      <c r="C6" s="217">
        <v>4910132.75</v>
      </c>
      <c r="D6" s="91">
        <f t="shared" si="0"/>
        <v>34.245589795917432</v>
      </c>
      <c r="E6" s="216">
        <v>2369734.96</v>
      </c>
      <c r="F6" s="217">
        <v>8309879.9199999999</v>
      </c>
      <c r="G6" s="91">
        <f t="shared" si="1"/>
        <v>28.517078258815559</v>
      </c>
    </row>
    <row r="7" spans="1:9" ht="20.25" customHeight="1" thickBot="1" x14ac:dyDescent="0.3">
      <c r="A7" s="52" t="s">
        <v>41</v>
      </c>
      <c r="B7" s="216">
        <v>2611091.7200000002</v>
      </c>
      <c r="C7" s="217">
        <v>34940231.149999999</v>
      </c>
      <c r="D7" s="91">
        <f t="shared" si="0"/>
        <v>7.4730236007611541</v>
      </c>
      <c r="E7" s="216">
        <v>2993599.61</v>
      </c>
      <c r="F7" s="217">
        <v>54316215.379999995</v>
      </c>
      <c r="G7" s="91">
        <f t="shared" si="1"/>
        <v>5.5114289334346473</v>
      </c>
    </row>
    <row r="8" spans="1:9" ht="20.25" customHeight="1" thickBot="1" x14ac:dyDescent="0.3">
      <c r="A8" s="128" t="s">
        <v>42</v>
      </c>
      <c r="B8" s="216">
        <v>1617024.38</v>
      </c>
      <c r="C8" s="217">
        <v>17725972.620000001</v>
      </c>
      <c r="D8" s="91">
        <f t="shared" si="0"/>
        <v>9.1223450169133784</v>
      </c>
      <c r="E8" s="216">
        <v>1966309.52</v>
      </c>
      <c r="F8" s="217">
        <v>27055131.59</v>
      </c>
      <c r="G8" s="91">
        <f t="shared" si="1"/>
        <v>7.2677876781304533</v>
      </c>
    </row>
    <row r="9" spans="1:9" ht="20.25" customHeight="1" thickBot="1" x14ac:dyDescent="0.3">
      <c r="A9" s="128" t="s">
        <v>43</v>
      </c>
      <c r="B9" s="216">
        <v>8633064.379999999</v>
      </c>
      <c r="C9" s="217">
        <v>12339518.689999999</v>
      </c>
      <c r="D9" s="91">
        <f t="shared" si="0"/>
        <v>69.96273190944045</v>
      </c>
      <c r="E9" s="216">
        <v>9914227.5499999989</v>
      </c>
      <c r="F9" s="217">
        <v>20411557.649999999</v>
      </c>
      <c r="G9" s="91">
        <f t="shared" si="1"/>
        <v>48.571636324874007</v>
      </c>
    </row>
    <row r="10" spans="1:9" ht="20.25" customHeight="1" thickBot="1" x14ac:dyDescent="0.3">
      <c r="A10" s="128" t="s">
        <v>44</v>
      </c>
      <c r="B10" s="216">
        <v>1914639.81</v>
      </c>
      <c r="C10" s="217">
        <v>21758224.059999999</v>
      </c>
      <c r="D10" s="91">
        <f t="shared" si="0"/>
        <v>8.7996143652176375</v>
      </c>
      <c r="E10" s="216">
        <v>1226819.94</v>
      </c>
      <c r="F10" s="217">
        <v>35714064.649999999</v>
      </c>
      <c r="G10" s="91">
        <f t="shared" si="1"/>
        <v>3.4351170946877922</v>
      </c>
    </row>
    <row r="11" spans="1:9" ht="20.25" customHeight="1" thickBot="1" x14ac:dyDescent="0.3">
      <c r="A11" s="128" t="s">
        <v>45</v>
      </c>
      <c r="B11" s="216">
        <v>1318021.73</v>
      </c>
      <c r="C11" s="217">
        <v>2832342.49</v>
      </c>
      <c r="D11" s="91">
        <f t="shared" si="0"/>
        <v>46.534687618233619</v>
      </c>
      <c r="E11" s="216">
        <v>1733642.27</v>
      </c>
      <c r="F11" s="217">
        <v>5435518.4900000002</v>
      </c>
      <c r="G11" s="91">
        <f t="shared" si="1"/>
        <v>31.894699156841611</v>
      </c>
    </row>
    <row r="12" spans="1:9" ht="20.25" customHeight="1" thickBot="1" x14ac:dyDescent="0.3">
      <c r="A12" s="128" t="s">
        <v>46</v>
      </c>
      <c r="B12" s="216">
        <v>6805191.4399999995</v>
      </c>
      <c r="C12" s="217">
        <v>9545932.2699999996</v>
      </c>
      <c r="D12" s="91">
        <f t="shared" si="0"/>
        <v>71.288913932342396</v>
      </c>
      <c r="E12" s="216">
        <v>6590148.2800000003</v>
      </c>
      <c r="F12" s="217">
        <v>14991642.4</v>
      </c>
      <c r="G12" s="91">
        <f t="shared" si="1"/>
        <v>43.958814545896587</v>
      </c>
    </row>
    <row r="13" spans="1:9" ht="20.25" customHeight="1" thickBot="1" x14ac:dyDescent="0.3">
      <c r="A13" s="128" t="s">
        <v>47</v>
      </c>
      <c r="B13" s="216">
        <v>3182049.1</v>
      </c>
      <c r="C13" s="217">
        <v>27978988.219999999</v>
      </c>
      <c r="D13" s="91">
        <f t="shared" si="0"/>
        <v>11.372995602912479</v>
      </c>
      <c r="E13" s="216">
        <v>2666974.5</v>
      </c>
      <c r="F13" s="217">
        <v>42051283.560000002</v>
      </c>
      <c r="G13" s="91">
        <f>(E13/F13)*100</f>
        <v>6.342195229771483</v>
      </c>
    </row>
    <row r="14" spans="1:9" ht="20.25" customHeight="1" thickBot="1" x14ac:dyDescent="0.3">
      <c r="A14" s="128" t="s">
        <v>48</v>
      </c>
      <c r="B14" s="216">
        <v>6799059.4500000002</v>
      </c>
      <c r="C14" s="217">
        <v>11862767.300000001</v>
      </c>
      <c r="D14" s="91">
        <f t="shared" si="0"/>
        <v>57.314278178583166</v>
      </c>
      <c r="E14" s="216">
        <v>9954091.3900000006</v>
      </c>
      <c r="F14" s="217">
        <v>19347004.240000002</v>
      </c>
      <c r="G14" s="91">
        <f t="shared" si="1"/>
        <v>51.450298281425297</v>
      </c>
    </row>
    <row r="15" spans="1:9" ht="20.25" customHeight="1" thickBot="1" x14ac:dyDescent="0.3">
      <c r="A15" s="128" t="s">
        <v>149</v>
      </c>
      <c r="B15" s="216">
        <v>784684.71</v>
      </c>
      <c r="C15" s="217">
        <v>9466751.5500000007</v>
      </c>
      <c r="D15" s="91">
        <f t="shared" si="0"/>
        <v>8.2888486705875355</v>
      </c>
      <c r="E15" s="216">
        <v>638047.69999999995</v>
      </c>
      <c r="F15" s="217">
        <v>16816189.25</v>
      </c>
      <c r="G15" s="91">
        <f t="shared" si="1"/>
        <v>3.7942466661999532</v>
      </c>
    </row>
    <row r="16" spans="1:9" ht="20.25" customHeight="1" thickBot="1" x14ac:dyDescent="0.3">
      <c r="A16" s="128" t="s">
        <v>50</v>
      </c>
      <c r="B16" s="216">
        <v>299391.67</v>
      </c>
      <c r="C16" s="217">
        <v>5663050.0300000003</v>
      </c>
      <c r="D16" s="91">
        <f t="shared" si="0"/>
        <v>5.2867565784157478</v>
      </c>
      <c r="E16" s="216">
        <v>144543.87</v>
      </c>
      <c r="F16" s="217">
        <v>8975959.5999999996</v>
      </c>
      <c r="G16" s="91">
        <f t="shared" si="1"/>
        <v>1.6103444806057281</v>
      </c>
    </row>
    <row r="17" spans="1:7" ht="20.25" customHeight="1" thickBot="1" x14ac:dyDescent="0.3">
      <c r="A17" s="129" t="s">
        <v>51</v>
      </c>
      <c r="B17" s="216">
        <v>4933038.0999999996</v>
      </c>
      <c r="C17" s="217">
        <v>84988158.350000009</v>
      </c>
      <c r="D17" s="91">
        <f t="shared" si="0"/>
        <v>5.8043828643570068</v>
      </c>
      <c r="E17" s="216">
        <v>6440454.8600000003</v>
      </c>
      <c r="F17" s="217">
        <v>260577826</v>
      </c>
      <c r="G17" s="91">
        <f t="shared" si="1"/>
        <v>2.4716051088706221</v>
      </c>
    </row>
    <row r="18" spans="1:7" ht="20.25" customHeight="1" thickBot="1" x14ac:dyDescent="0.3">
      <c r="A18" s="128" t="s">
        <v>52</v>
      </c>
      <c r="B18" s="216">
        <v>1668442.35</v>
      </c>
      <c r="C18" s="217">
        <v>28954657.460000001</v>
      </c>
      <c r="D18" s="91">
        <f t="shared" si="0"/>
        <v>5.7622589813224474</v>
      </c>
      <c r="E18" s="216">
        <v>1168397.42</v>
      </c>
      <c r="F18" s="217">
        <v>41329216.890000001</v>
      </c>
      <c r="G18" s="91">
        <f t="shared" si="1"/>
        <v>2.8270495013485357</v>
      </c>
    </row>
    <row r="19" spans="1:7" ht="20.25" customHeight="1" thickBot="1" x14ac:dyDescent="0.3">
      <c r="A19" s="128" t="s">
        <v>53</v>
      </c>
      <c r="B19" s="216">
        <v>1880972.46</v>
      </c>
      <c r="C19" s="217">
        <v>33491646.82</v>
      </c>
      <c r="D19" s="91">
        <f t="shared" si="0"/>
        <v>5.6162435669683202</v>
      </c>
      <c r="E19" s="216">
        <v>1034416.78</v>
      </c>
      <c r="F19" s="217">
        <v>52136004.740000002</v>
      </c>
      <c r="G19" s="91">
        <f t="shared" si="1"/>
        <v>1.9840737416658445</v>
      </c>
    </row>
    <row r="20" spans="1:7" ht="20.25" customHeight="1" thickBot="1" x14ac:dyDescent="0.3">
      <c r="A20" s="128" t="s">
        <v>54</v>
      </c>
      <c r="B20" s="216">
        <v>27459428.43</v>
      </c>
      <c r="C20" s="217">
        <v>18409934.190000001</v>
      </c>
      <c r="D20" s="91">
        <f t="shared" si="0"/>
        <v>149.15549478126624</v>
      </c>
      <c r="E20" s="216">
        <v>156772565.90000001</v>
      </c>
      <c r="F20" s="217">
        <v>29408922.810000002</v>
      </c>
      <c r="G20" s="91">
        <f t="shared" si="1"/>
        <v>533.07823245634881</v>
      </c>
    </row>
    <row r="21" spans="1:7" ht="21" customHeight="1" thickBot="1" x14ac:dyDescent="0.3">
      <c r="A21" s="40" t="s">
        <v>2</v>
      </c>
      <c r="B21" s="93">
        <f>SUM(B2:B20)</f>
        <v>112136405.08999997</v>
      </c>
      <c r="C21" s="93">
        <f>SUM(C2:C20)</f>
        <v>717733957.97000015</v>
      </c>
      <c r="D21" s="92">
        <f>(B21/C21)*100</f>
        <v>15.623672789171145</v>
      </c>
      <c r="E21" s="93">
        <f>SUM(E4:E20)</f>
        <v>246637814.79000002</v>
      </c>
      <c r="F21" s="93">
        <f>SUM(F4:F20)</f>
        <v>1111158170.76</v>
      </c>
      <c r="G21" s="91">
        <f t="shared" si="1"/>
        <v>22.196463229110478</v>
      </c>
    </row>
    <row r="23" spans="1:7" x14ac:dyDescent="0.25">
      <c r="A23" s="164"/>
      <c r="B23" s="164"/>
      <c r="C23" s="164"/>
      <c r="D23" s="164"/>
      <c r="E23" s="33"/>
    </row>
    <row r="24" spans="1:7" x14ac:dyDescent="0.25">
      <c r="A24" s="164"/>
      <c r="B24" s="164"/>
      <c r="C24" s="164"/>
      <c r="D24" s="164"/>
    </row>
  </sheetData>
  <mergeCells count="5">
    <mergeCell ref="A2:A3"/>
    <mergeCell ref="B2:D2"/>
    <mergeCell ref="E2:G2"/>
    <mergeCell ref="A23:D23"/>
    <mergeCell ref="A24:D24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G14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23"/>
  <sheetViews>
    <sheetView workbookViewId="0">
      <selection activeCell="E5" sqref="E5:F21"/>
    </sheetView>
  </sheetViews>
  <sheetFormatPr defaultRowHeight="15" x14ac:dyDescent="0.25"/>
  <cols>
    <col min="1" max="1" width="31.140625" customWidth="1"/>
    <col min="2" max="2" width="11.5703125" customWidth="1"/>
    <col min="3" max="3" width="11.28515625" customWidth="1"/>
    <col min="4" max="4" width="10.85546875" customWidth="1"/>
    <col min="5" max="5" width="11.85546875" customWidth="1"/>
    <col min="6" max="6" width="11.5703125" customWidth="1"/>
  </cols>
  <sheetData>
    <row r="1" spans="1:11" ht="16.5" thickBot="1" x14ac:dyDescent="0.3">
      <c r="A1" s="153" t="s">
        <v>61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16.5" thickBot="1" x14ac:dyDescent="0.3">
      <c r="A2" s="32"/>
      <c r="B2" s="165" t="s">
        <v>63</v>
      </c>
      <c r="C2" s="166"/>
      <c r="D2" s="167"/>
      <c r="E2" s="168" t="s">
        <v>64</v>
      </c>
      <c r="F2" s="169"/>
      <c r="G2" s="170"/>
    </row>
    <row r="3" spans="1:11" ht="15.75" x14ac:dyDescent="0.25">
      <c r="A3" s="37" t="s">
        <v>62</v>
      </c>
      <c r="B3" s="156" t="s">
        <v>164</v>
      </c>
      <c r="C3" s="156" t="s">
        <v>167</v>
      </c>
      <c r="D3" s="38" t="s">
        <v>65</v>
      </c>
      <c r="E3" s="156" t="s">
        <v>164</v>
      </c>
      <c r="F3" s="38" t="s">
        <v>169</v>
      </c>
      <c r="G3" s="38" t="s">
        <v>65</v>
      </c>
    </row>
    <row r="4" spans="1:11" ht="16.5" thickBot="1" x14ac:dyDescent="0.3">
      <c r="A4" s="39"/>
      <c r="B4" s="171"/>
      <c r="C4" s="171"/>
      <c r="D4" s="38" t="s">
        <v>66</v>
      </c>
      <c r="E4" s="171"/>
      <c r="F4" s="38">
        <v>2022</v>
      </c>
      <c r="G4" s="38" t="s">
        <v>66</v>
      </c>
    </row>
    <row r="5" spans="1:11" ht="21" customHeight="1" thickBot="1" x14ac:dyDescent="0.3">
      <c r="A5" s="88" t="s">
        <v>67</v>
      </c>
      <c r="B5" s="218">
        <v>13292</v>
      </c>
      <c r="C5" s="218">
        <v>12438</v>
      </c>
      <c r="D5" s="97">
        <f t="shared" ref="D5:D22" si="0">(C5-B5)/B5*100</f>
        <v>-6.4249172434547104</v>
      </c>
      <c r="E5" s="223">
        <v>9242</v>
      </c>
      <c r="F5" s="223">
        <v>11905</v>
      </c>
      <c r="G5" s="95">
        <f t="shared" ref="G5:G22" si="1">(F5-E5)/E5*100</f>
        <v>28.814109500108202</v>
      </c>
    </row>
    <row r="6" spans="1:11" ht="21" customHeight="1" thickBot="1" x14ac:dyDescent="0.3">
      <c r="A6" s="88" t="s">
        <v>39</v>
      </c>
      <c r="B6" s="219">
        <v>1960</v>
      </c>
      <c r="C6" s="219">
        <v>1983</v>
      </c>
      <c r="D6" s="97">
        <f t="shared" si="0"/>
        <v>1.1734693877551021</v>
      </c>
      <c r="E6" s="224">
        <v>2718</v>
      </c>
      <c r="F6" s="224">
        <v>4379</v>
      </c>
      <c r="G6" s="95">
        <f t="shared" si="1"/>
        <v>61.111111111111114</v>
      </c>
    </row>
    <row r="7" spans="1:11" ht="21" customHeight="1" thickBot="1" x14ac:dyDescent="0.3">
      <c r="A7" s="88" t="s">
        <v>40</v>
      </c>
      <c r="B7" s="218">
        <v>275</v>
      </c>
      <c r="C7" s="218">
        <v>325</v>
      </c>
      <c r="D7" s="97">
        <f t="shared" si="0"/>
        <v>18.181818181818183</v>
      </c>
      <c r="E7" s="223">
        <v>2108</v>
      </c>
      <c r="F7" s="223">
        <v>2591</v>
      </c>
      <c r="G7" s="95">
        <f t="shared" si="1"/>
        <v>22.91271347248577</v>
      </c>
    </row>
    <row r="8" spans="1:11" ht="21" customHeight="1" thickBot="1" x14ac:dyDescent="0.3">
      <c r="A8" s="88" t="s">
        <v>41</v>
      </c>
      <c r="B8" s="222">
        <v>1858</v>
      </c>
      <c r="C8" s="222">
        <v>1852</v>
      </c>
      <c r="D8" s="97">
        <f t="shared" si="0"/>
        <v>-0.32292787944025836</v>
      </c>
      <c r="E8" s="227">
        <v>1947</v>
      </c>
      <c r="F8" s="227">
        <v>3301</v>
      </c>
      <c r="G8" s="95">
        <f t="shared" si="1"/>
        <v>69.542886492039031</v>
      </c>
    </row>
    <row r="9" spans="1:11" ht="21" customHeight="1" thickBot="1" x14ac:dyDescent="0.3">
      <c r="A9" s="123" t="s">
        <v>42</v>
      </c>
      <c r="B9" s="219">
        <v>819</v>
      </c>
      <c r="C9" s="219">
        <v>843</v>
      </c>
      <c r="D9" s="97">
        <f t="shared" si="0"/>
        <v>2.9304029304029302</v>
      </c>
      <c r="E9" s="224">
        <v>1821</v>
      </c>
      <c r="F9" s="224">
        <v>2311</v>
      </c>
      <c r="G9" s="95">
        <f t="shared" si="1"/>
        <v>26.908292147171885</v>
      </c>
    </row>
    <row r="10" spans="1:11" ht="21" customHeight="1" thickBot="1" x14ac:dyDescent="0.3">
      <c r="A10" s="123" t="s">
        <v>43</v>
      </c>
      <c r="B10" s="220">
        <v>716</v>
      </c>
      <c r="C10" s="220">
        <v>836</v>
      </c>
      <c r="D10" s="97">
        <f>(C10-B10)/B10*100</f>
        <v>16.759776536312849</v>
      </c>
      <c r="E10" s="225">
        <v>3915</v>
      </c>
      <c r="F10" s="225">
        <v>3642</v>
      </c>
      <c r="G10" s="95">
        <f t="shared" si="1"/>
        <v>-6.9731800766283518</v>
      </c>
    </row>
    <row r="11" spans="1:11" ht="21" customHeight="1" thickBot="1" x14ac:dyDescent="0.3">
      <c r="A11" s="123" t="s">
        <v>44</v>
      </c>
      <c r="B11" s="220">
        <v>1150</v>
      </c>
      <c r="C11" s="220">
        <v>1150</v>
      </c>
      <c r="D11" s="97">
        <f t="shared" si="0"/>
        <v>0</v>
      </c>
      <c r="E11" s="225">
        <v>2000</v>
      </c>
      <c r="F11" s="225">
        <v>2301</v>
      </c>
      <c r="G11" s="95">
        <f t="shared" si="1"/>
        <v>15.049999999999999</v>
      </c>
    </row>
    <row r="12" spans="1:11" ht="21" customHeight="1" thickBot="1" x14ac:dyDescent="0.3">
      <c r="A12" s="123" t="s">
        <v>45</v>
      </c>
      <c r="B12" s="219">
        <v>176</v>
      </c>
      <c r="C12" s="219">
        <v>175</v>
      </c>
      <c r="D12" s="97">
        <f t="shared" si="0"/>
        <v>-0.56818181818181823</v>
      </c>
      <c r="E12" s="224">
        <v>831</v>
      </c>
      <c r="F12" s="224">
        <v>994</v>
      </c>
      <c r="G12" s="95">
        <f t="shared" si="1"/>
        <v>19.614921780986762</v>
      </c>
    </row>
    <row r="13" spans="1:11" ht="21" customHeight="1" thickBot="1" x14ac:dyDescent="0.3">
      <c r="A13" s="123" t="s">
        <v>46</v>
      </c>
      <c r="B13" s="220">
        <v>424</v>
      </c>
      <c r="C13" s="220">
        <v>438</v>
      </c>
      <c r="D13" s="97">
        <f t="shared" si="0"/>
        <v>3.3018867924528301</v>
      </c>
      <c r="E13" s="226">
        <v>1124</v>
      </c>
      <c r="F13" s="226">
        <v>2294</v>
      </c>
      <c r="G13" s="95">
        <f t="shared" si="1"/>
        <v>104.09252669039147</v>
      </c>
    </row>
    <row r="14" spans="1:11" ht="21" customHeight="1" thickBot="1" x14ac:dyDescent="0.3">
      <c r="A14" s="123" t="s">
        <v>47</v>
      </c>
      <c r="B14" s="218">
        <v>1932</v>
      </c>
      <c r="C14" s="218">
        <v>1303</v>
      </c>
      <c r="D14" s="97">
        <f t="shared" si="0"/>
        <v>-32.556935817805382</v>
      </c>
      <c r="E14" s="223">
        <v>3747</v>
      </c>
      <c r="F14" s="223">
        <v>4007</v>
      </c>
      <c r="G14" s="95">
        <f t="shared" si="1"/>
        <v>6.9388844408860422</v>
      </c>
    </row>
    <row r="15" spans="1:11" ht="21" customHeight="1" thickBot="1" x14ac:dyDescent="0.3">
      <c r="A15" s="123" t="s">
        <v>48</v>
      </c>
      <c r="B15" s="219">
        <v>628</v>
      </c>
      <c r="C15" s="219">
        <v>632</v>
      </c>
      <c r="D15" s="97">
        <f t="shared" si="0"/>
        <v>0.63694267515923575</v>
      </c>
      <c r="E15" s="224">
        <v>1686</v>
      </c>
      <c r="F15" s="224">
        <v>2522</v>
      </c>
      <c r="G15" s="95">
        <f t="shared" si="1"/>
        <v>49.58481613285884</v>
      </c>
    </row>
    <row r="16" spans="1:11" ht="21" customHeight="1" thickBot="1" x14ac:dyDescent="0.3">
      <c r="A16" s="123" t="s">
        <v>49</v>
      </c>
      <c r="B16" s="220">
        <v>599</v>
      </c>
      <c r="C16" s="220">
        <v>597</v>
      </c>
      <c r="D16" s="97">
        <f t="shared" si="0"/>
        <v>-0.333889816360601</v>
      </c>
      <c r="E16" s="226">
        <v>2635</v>
      </c>
      <c r="F16" s="226">
        <v>1672</v>
      </c>
      <c r="G16" s="95">
        <f t="shared" si="1"/>
        <v>-36.546489563567363</v>
      </c>
    </row>
    <row r="17" spans="1:7" ht="21" customHeight="1" thickBot="1" x14ac:dyDescent="0.3">
      <c r="A17" s="123" t="s">
        <v>50</v>
      </c>
      <c r="B17" s="218">
        <v>293</v>
      </c>
      <c r="C17" s="218">
        <v>312</v>
      </c>
      <c r="D17" s="97">
        <f t="shared" si="0"/>
        <v>6.4846416382252556</v>
      </c>
      <c r="E17" s="223">
        <v>1069</v>
      </c>
      <c r="F17" s="223">
        <v>1759</v>
      </c>
      <c r="G17" s="95">
        <f t="shared" si="1"/>
        <v>64.546304957904582</v>
      </c>
    </row>
    <row r="18" spans="1:7" ht="21" customHeight="1" thickBot="1" x14ac:dyDescent="0.3">
      <c r="A18" s="123" t="s">
        <v>51</v>
      </c>
      <c r="B18" s="218">
        <v>4553</v>
      </c>
      <c r="C18" s="218">
        <v>7401</v>
      </c>
      <c r="D18" s="97">
        <f t="shared" si="0"/>
        <v>62.552163408741492</v>
      </c>
      <c r="E18" s="223">
        <v>3702</v>
      </c>
      <c r="F18" s="223">
        <v>5425</v>
      </c>
      <c r="G18" s="95">
        <f t="shared" si="1"/>
        <v>46.542409508373851</v>
      </c>
    </row>
    <row r="19" spans="1:7" ht="21" customHeight="1" thickBot="1" x14ac:dyDescent="0.3">
      <c r="A19" s="88" t="s">
        <v>52</v>
      </c>
      <c r="B19" s="220">
        <v>1375</v>
      </c>
      <c r="C19" s="220">
        <v>1576</v>
      </c>
      <c r="D19" s="97">
        <f t="shared" si="0"/>
        <v>14.618181818181819</v>
      </c>
      <c r="E19" s="225">
        <v>635</v>
      </c>
      <c r="F19" s="225">
        <v>721</v>
      </c>
      <c r="G19" s="95">
        <f t="shared" si="1"/>
        <v>13.543307086614172</v>
      </c>
    </row>
    <row r="20" spans="1:7" ht="21" customHeight="1" thickBot="1" x14ac:dyDescent="0.3">
      <c r="A20" s="88" t="s">
        <v>53</v>
      </c>
      <c r="B20" s="221">
        <v>1577</v>
      </c>
      <c r="C20" s="221">
        <v>1608</v>
      </c>
      <c r="D20" s="97">
        <f t="shared" si="0"/>
        <v>1.9657577679137603</v>
      </c>
      <c r="E20" s="226">
        <v>1716</v>
      </c>
      <c r="F20" s="226">
        <v>2183</v>
      </c>
      <c r="G20" s="95">
        <f t="shared" si="1"/>
        <v>27.214452214452216</v>
      </c>
    </row>
    <row r="21" spans="1:7" ht="21" customHeight="1" thickBot="1" x14ac:dyDescent="0.3">
      <c r="A21" s="88" t="s">
        <v>54</v>
      </c>
      <c r="B21" s="220">
        <v>914</v>
      </c>
      <c r="C21" s="220">
        <v>960</v>
      </c>
      <c r="D21" s="97">
        <f t="shared" si="0"/>
        <v>5.0328227571115978</v>
      </c>
      <c r="E21" s="225">
        <v>6048</v>
      </c>
      <c r="F21" s="225">
        <v>7215</v>
      </c>
      <c r="G21" s="95">
        <f t="shared" si="1"/>
        <v>19.295634920634921</v>
      </c>
    </row>
    <row r="22" spans="1:7" ht="21" customHeight="1" thickBot="1" x14ac:dyDescent="0.3">
      <c r="A22" s="30" t="s">
        <v>2</v>
      </c>
      <c r="B22" s="134">
        <f>SUM(B5:B21)</f>
        <v>32541</v>
      </c>
      <c r="C22" s="135">
        <f>SUM(C5:C21)</f>
        <v>34429</v>
      </c>
      <c r="D22" s="98">
        <f t="shared" si="0"/>
        <v>5.801911434805322</v>
      </c>
      <c r="E22" s="135">
        <f>SUM(E5:E21)</f>
        <v>46944</v>
      </c>
      <c r="F22" s="135">
        <f>SUM(F5:F21)</f>
        <v>59222</v>
      </c>
      <c r="G22" s="99">
        <f t="shared" si="1"/>
        <v>26.154567143830949</v>
      </c>
    </row>
    <row r="23" spans="1:7" x14ac:dyDescent="0.25">
      <c r="F23" s="41"/>
    </row>
  </sheetData>
  <mergeCells count="6">
    <mergeCell ref="A1:K1"/>
    <mergeCell ref="B2:D2"/>
    <mergeCell ref="E2:G2"/>
    <mergeCell ref="B3:B4"/>
    <mergeCell ref="E3:E4"/>
    <mergeCell ref="C3:C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14"/>
  <sheetViews>
    <sheetView workbookViewId="0">
      <selection activeCell="O10" sqref="O10"/>
    </sheetView>
  </sheetViews>
  <sheetFormatPr defaultRowHeight="15" x14ac:dyDescent="0.25"/>
  <cols>
    <col min="1" max="1" width="13.5703125" customWidth="1"/>
    <col min="2" max="2" width="10.5703125" customWidth="1"/>
    <col min="3" max="3" width="13.85546875" customWidth="1"/>
    <col min="4" max="4" width="14.140625" customWidth="1"/>
    <col min="5" max="5" width="11.140625" customWidth="1"/>
    <col min="6" max="6" width="8.140625" customWidth="1"/>
    <col min="7" max="7" width="14.140625" customWidth="1"/>
    <col min="8" max="8" width="13.5703125" customWidth="1"/>
    <col min="9" max="9" width="14.7109375" customWidth="1"/>
    <col min="10" max="10" width="13" customWidth="1"/>
    <col min="11" max="11" width="12.42578125" customWidth="1"/>
    <col min="12" max="12" width="14.7109375" customWidth="1"/>
  </cols>
  <sheetData>
    <row r="1" spans="1:12" ht="30.75" customHeight="1" thickBot="1" x14ac:dyDescent="0.3">
      <c r="A1" s="175" t="s">
        <v>156</v>
      </c>
      <c r="B1" s="175"/>
      <c r="C1" s="175"/>
      <c r="D1" s="175"/>
      <c r="E1" s="175"/>
      <c r="F1" s="175"/>
      <c r="G1" s="175"/>
      <c r="H1" s="175"/>
      <c r="I1" s="175"/>
    </row>
    <row r="2" spans="1:12" ht="16.5" thickBot="1" x14ac:dyDescent="0.3">
      <c r="A2" s="176" t="s">
        <v>68</v>
      </c>
      <c r="B2" s="178"/>
      <c r="C2" s="180" t="s">
        <v>69</v>
      </c>
      <c r="D2" s="181"/>
      <c r="E2" s="182"/>
      <c r="F2" s="73"/>
      <c r="G2" s="183" t="s">
        <v>70</v>
      </c>
      <c r="H2" s="181"/>
      <c r="I2" s="181"/>
      <c r="J2" s="181"/>
      <c r="K2" s="181"/>
      <c r="L2" s="184"/>
    </row>
    <row r="3" spans="1:12" ht="16.5" thickBot="1" x14ac:dyDescent="0.3">
      <c r="A3" s="177"/>
      <c r="B3" s="179"/>
      <c r="C3" s="176" t="s">
        <v>71</v>
      </c>
      <c r="D3" s="176" t="s">
        <v>72</v>
      </c>
      <c r="E3" s="68" t="s">
        <v>161</v>
      </c>
      <c r="F3" s="66"/>
      <c r="G3" s="70" t="s">
        <v>73</v>
      </c>
      <c r="H3" s="81" t="s">
        <v>74</v>
      </c>
      <c r="I3" s="81" t="s">
        <v>75</v>
      </c>
      <c r="J3" s="81" t="s">
        <v>76</v>
      </c>
      <c r="K3" s="81" t="s">
        <v>77</v>
      </c>
      <c r="L3" s="186" t="s">
        <v>2</v>
      </c>
    </row>
    <row r="4" spans="1:12" ht="15.75" x14ac:dyDescent="0.25">
      <c r="A4" s="177" t="s">
        <v>78</v>
      </c>
      <c r="B4" s="64" t="s">
        <v>79</v>
      </c>
      <c r="C4" s="177"/>
      <c r="D4" s="177"/>
      <c r="E4" s="69" t="s">
        <v>80</v>
      </c>
      <c r="F4" s="66"/>
      <c r="G4" s="71" t="s">
        <v>81</v>
      </c>
      <c r="H4" s="65" t="s">
        <v>82</v>
      </c>
      <c r="I4" s="65" t="s">
        <v>83</v>
      </c>
      <c r="J4" s="65" t="s">
        <v>84</v>
      </c>
      <c r="K4" s="65" t="s">
        <v>84</v>
      </c>
      <c r="L4" s="187"/>
    </row>
    <row r="5" spans="1:12" ht="16.5" thickBot="1" x14ac:dyDescent="0.3">
      <c r="A5" s="189"/>
      <c r="B5" s="84" t="s">
        <v>169</v>
      </c>
      <c r="C5" s="185"/>
      <c r="D5" s="185"/>
      <c r="E5" s="80" t="s">
        <v>66</v>
      </c>
      <c r="F5" s="66"/>
      <c r="G5" s="82" t="s">
        <v>85</v>
      </c>
      <c r="H5" s="83" t="s">
        <v>86</v>
      </c>
      <c r="I5" s="83" t="s">
        <v>87</v>
      </c>
      <c r="J5" s="83" t="s">
        <v>88</v>
      </c>
      <c r="K5" s="83" t="s">
        <v>89</v>
      </c>
      <c r="L5" s="188"/>
    </row>
    <row r="6" spans="1:12" ht="25.5" customHeight="1" thickBot="1" x14ac:dyDescent="0.3">
      <c r="A6" s="76" t="s">
        <v>162</v>
      </c>
      <c r="B6" s="78">
        <v>2021</v>
      </c>
      <c r="C6" s="228">
        <v>2892404.13</v>
      </c>
      <c r="D6" s="229">
        <v>2915124.5</v>
      </c>
      <c r="E6" s="100"/>
      <c r="F6" s="67"/>
      <c r="G6" s="233">
        <v>2753035.67</v>
      </c>
      <c r="H6" s="233">
        <v>1313977.4099999999</v>
      </c>
      <c r="I6" s="233">
        <v>170442.96</v>
      </c>
      <c r="J6" s="233">
        <v>43978.55</v>
      </c>
      <c r="K6" s="234">
        <v>1000</v>
      </c>
      <c r="L6" s="106">
        <f>SUM(G6:K6)</f>
        <v>4282434.59</v>
      </c>
    </row>
    <row r="7" spans="1:12" ht="26.25" customHeight="1" thickBot="1" x14ac:dyDescent="0.3">
      <c r="A7" s="76" t="s">
        <v>93</v>
      </c>
      <c r="B7" s="74">
        <v>2022</v>
      </c>
      <c r="C7" s="228">
        <v>3400122.31</v>
      </c>
      <c r="D7" s="229">
        <v>3545727.24</v>
      </c>
      <c r="E7" s="100">
        <f>(D7/C7)*100</f>
        <v>104.28234389015259</v>
      </c>
      <c r="F7" s="67"/>
      <c r="G7" s="233">
        <v>3349613.71</v>
      </c>
      <c r="H7" s="233">
        <v>1630995.77</v>
      </c>
      <c r="I7" s="233">
        <v>209761.21</v>
      </c>
      <c r="J7" s="233">
        <v>68618.78</v>
      </c>
      <c r="K7" s="234">
        <v>1000</v>
      </c>
      <c r="L7" s="107">
        <f>SUM(G7:K7)</f>
        <v>5259989.4700000007</v>
      </c>
    </row>
    <row r="8" spans="1:12" ht="35.25" customHeight="1" thickBot="1" x14ac:dyDescent="0.3">
      <c r="A8" s="77" t="s">
        <v>90</v>
      </c>
      <c r="B8" s="79" t="s">
        <v>91</v>
      </c>
      <c r="C8" s="101"/>
      <c r="D8" s="102"/>
      <c r="E8" s="100"/>
      <c r="F8" s="67"/>
      <c r="G8" s="101"/>
      <c r="H8" s="101"/>
      <c r="I8" s="101"/>
      <c r="J8" s="101"/>
      <c r="K8" s="102"/>
      <c r="L8" s="107"/>
    </row>
    <row r="9" spans="1:12" ht="25.5" customHeight="1" thickBot="1" x14ac:dyDescent="0.3">
      <c r="A9" s="76" t="s">
        <v>92</v>
      </c>
      <c r="B9" s="78">
        <v>2021</v>
      </c>
      <c r="C9" s="230">
        <v>3994574.86</v>
      </c>
      <c r="D9" s="232">
        <v>3973534.93</v>
      </c>
      <c r="E9" s="100">
        <f>(D9/C9)*100</f>
        <v>99.473287377570898</v>
      </c>
      <c r="F9" s="67"/>
      <c r="G9" s="235">
        <v>2131879.94</v>
      </c>
      <c r="H9" s="235">
        <v>80356.960000000006</v>
      </c>
      <c r="I9" s="235">
        <v>832979.22</v>
      </c>
      <c r="J9" s="235">
        <v>52137.82</v>
      </c>
      <c r="K9" s="236">
        <v>1000</v>
      </c>
      <c r="L9" s="108">
        <f>SUM(G9:K9)</f>
        <v>3098353.94</v>
      </c>
    </row>
    <row r="10" spans="1:12" ht="27" customHeight="1" thickBot="1" x14ac:dyDescent="0.3">
      <c r="A10" s="76" t="s">
        <v>93</v>
      </c>
      <c r="B10" s="74">
        <v>2022</v>
      </c>
      <c r="C10" s="230">
        <v>5347581.83</v>
      </c>
      <c r="D10" s="231">
        <v>5322690.34</v>
      </c>
      <c r="E10" s="100">
        <f>(D10/C10)*100</f>
        <v>99.534528113990532</v>
      </c>
      <c r="F10" s="67"/>
      <c r="G10" s="235">
        <v>3182681.52</v>
      </c>
      <c r="H10" s="235">
        <v>1658329.11</v>
      </c>
      <c r="I10" s="235">
        <v>990133.42</v>
      </c>
      <c r="J10" s="235">
        <v>80541.25</v>
      </c>
      <c r="K10" s="236">
        <v>1000</v>
      </c>
      <c r="L10" s="106">
        <f>SUM(G10:K10)</f>
        <v>5912685.2999999998</v>
      </c>
    </row>
    <row r="11" spans="1:12" ht="39" customHeight="1" thickBot="1" x14ac:dyDescent="0.3">
      <c r="A11" s="77" t="s">
        <v>90</v>
      </c>
      <c r="B11" s="75" t="s">
        <v>91</v>
      </c>
      <c r="C11" s="103">
        <f>((C10-C9)/C9)*100</f>
        <v>33.871113132675156</v>
      </c>
      <c r="D11" s="104">
        <f>((D10-D9)/D9)*100</f>
        <v>33.953530892957311</v>
      </c>
      <c r="E11" s="100"/>
      <c r="F11" s="67"/>
      <c r="G11" s="103">
        <f t="shared" ref="G11:L11" si="0">((G10-G9)/G9)*100</f>
        <v>49.289904196012088</v>
      </c>
      <c r="H11" s="103">
        <f t="shared" si="0"/>
        <v>1963.7031440711546</v>
      </c>
      <c r="I11" s="103">
        <f t="shared" si="0"/>
        <v>18.86652106399486</v>
      </c>
      <c r="J11" s="103">
        <f t="shared" si="0"/>
        <v>54.477594191701918</v>
      </c>
      <c r="K11" s="104">
        <f t="shared" si="0"/>
        <v>0</v>
      </c>
      <c r="L11" s="106">
        <f t="shared" si="0"/>
        <v>90.833113792028556</v>
      </c>
    </row>
    <row r="12" spans="1:12" ht="33" customHeight="1" thickBot="1" x14ac:dyDescent="0.3">
      <c r="A12" s="172" t="s">
        <v>2</v>
      </c>
      <c r="B12" s="74">
        <v>2021</v>
      </c>
      <c r="C12" s="119">
        <f>(C6+C9)</f>
        <v>6886978.9900000002</v>
      </c>
      <c r="D12" s="120">
        <f>(D6+D9)</f>
        <v>6888659.4299999997</v>
      </c>
      <c r="E12" s="100">
        <f>(D12/C12)*100</f>
        <v>100.02440024867856</v>
      </c>
      <c r="F12" s="85"/>
      <c r="G12" s="119">
        <f t="shared" ref="G12:K13" si="1">(G6+G9)</f>
        <v>4884915.6099999994</v>
      </c>
      <c r="H12" s="119">
        <f t="shared" si="1"/>
        <v>1394334.3699999999</v>
      </c>
      <c r="I12" s="119">
        <f t="shared" si="1"/>
        <v>1003422.1799999999</v>
      </c>
      <c r="J12" s="119">
        <f t="shared" si="1"/>
        <v>96116.37</v>
      </c>
      <c r="K12" s="120">
        <f t="shared" si="1"/>
        <v>2000</v>
      </c>
      <c r="L12" s="106">
        <f t="shared" ref="L12:L13" si="2">(L6+L9)</f>
        <v>7380788.5299999993</v>
      </c>
    </row>
    <row r="13" spans="1:12" ht="30.75" customHeight="1" thickBot="1" x14ac:dyDescent="0.3">
      <c r="A13" s="173"/>
      <c r="B13" s="74">
        <v>2022</v>
      </c>
      <c r="C13" s="121">
        <f>(C7+C10)</f>
        <v>8747704.1400000006</v>
      </c>
      <c r="D13" s="122">
        <f>(D7+D10)</f>
        <v>8868417.5800000001</v>
      </c>
      <c r="E13" s="105">
        <f>(D13/C13)*100</f>
        <v>101.37994424671979</v>
      </c>
      <c r="F13" s="85"/>
      <c r="G13" s="121">
        <f t="shared" si="1"/>
        <v>6532295.2300000004</v>
      </c>
      <c r="H13" s="121">
        <f t="shared" si="1"/>
        <v>3289324.88</v>
      </c>
      <c r="I13" s="121">
        <f t="shared" si="1"/>
        <v>1199894.6300000001</v>
      </c>
      <c r="J13" s="121">
        <f t="shared" si="1"/>
        <v>149160.03</v>
      </c>
      <c r="K13" s="122">
        <f t="shared" si="1"/>
        <v>2000</v>
      </c>
      <c r="L13" s="106">
        <f t="shared" si="2"/>
        <v>11172674.77</v>
      </c>
    </row>
    <row r="14" spans="1:12" ht="43.5" customHeight="1" thickBot="1" x14ac:dyDescent="0.3">
      <c r="A14" s="174"/>
      <c r="B14" s="75" t="s">
        <v>91</v>
      </c>
      <c r="C14" s="109">
        <f>((C13-C12)/C12)*100</f>
        <v>27.018016937496135</v>
      </c>
      <c r="D14" s="110">
        <f>((D13-D12)/D12)*100</f>
        <v>28.739382025161326</v>
      </c>
      <c r="E14" s="110">
        <f>((E13-E12)/E12)*100</f>
        <v>1.3552133226203831</v>
      </c>
      <c r="F14" s="72"/>
      <c r="G14" s="109">
        <f t="shared" ref="G14:L14" si="3">((G13-G12)/G12)*100</f>
        <v>33.723809202100043</v>
      </c>
      <c r="H14" s="109">
        <f t="shared" si="3"/>
        <v>135.9064619485784</v>
      </c>
      <c r="I14" s="109">
        <f t="shared" si="3"/>
        <v>19.580237901458407</v>
      </c>
      <c r="J14" s="109">
        <f t="shared" si="3"/>
        <v>55.186915610733124</v>
      </c>
      <c r="K14" s="109">
        <f t="shared" si="3"/>
        <v>0</v>
      </c>
      <c r="L14" s="111">
        <f t="shared" si="3"/>
        <v>51.37508309020744</v>
      </c>
    </row>
  </sheetData>
  <mergeCells count="10">
    <mergeCell ref="A12:A14"/>
    <mergeCell ref="A1:I1"/>
    <mergeCell ref="A2:A3"/>
    <mergeCell ref="B2:B3"/>
    <mergeCell ref="C2:E2"/>
    <mergeCell ref="G2:L2"/>
    <mergeCell ref="C3:C5"/>
    <mergeCell ref="D3:D5"/>
    <mergeCell ref="L3:L5"/>
    <mergeCell ref="A4:A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8"/>
  <sheetViews>
    <sheetView workbookViewId="0">
      <selection activeCell="H19" sqref="H19"/>
    </sheetView>
  </sheetViews>
  <sheetFormatPr defaultRowHeight="15" x14ac:dyDescent="0.25"/>
  <cols>
    <col min="1" max="1" width="26.7109375" customWidth="1"/>
    <col min="2" max="2" width="14.140625" customWidth="1"/>
    <col min="3" max="3" width="14" customWidth="1"/>
    <col min="4" max="4" width="13.140625" customWidth="1"/>
    <col min="5" max="5" width="14.7109375" customWidth="1"/>
  </cols>
  <sheetData>
    <row r="1" spans="1:8" ht="16.5" thickBot="1" x14ac:dyDescent="0.3">
      <c r="A1" s="190" t="s">
        <v>114</v>
      </c>
      <c r="B1" s="190"/>
      <c r="C1" s="190"/>
      <c r="D1" s="190"/>
      <c r="E1" s="190"/>
      <c r="F1" s="190"/>
      <c r="G1" s="190"/>
      <c r="H1" s="190"/>
    </row>
    <row r="2" spans="1:8" ht="15.75" thickBot="1" x14ac:dyDescent="0.3">
      <c r="A2" s="191"/>
      <c r="B2" s="192"/>
      <c r="C2" s="192"/>
      <c r="D2" s="192"/>
      <c r="E2" s="193"/>
    </row>
    <row r="3" spans="1:8" ht="16.5" thickBot="1" x14ac:dyDescent="0.3">
      <c r="A3" s="7" t="s">
        <v>115</v>
      </c>
      <c r="B3" s="8" t="s">
        <v>116</v>
      </c>
      <c r="C3" s="8" t="s">
        <v>99</v>
      </c>
      <c r="D3" s="8" t="s">
        <v>101</v>
      </c>
      <c r="E3" s="8" t="s">
        <v>100</v>
      </c>
    </row>
    <row r="4" spans="1:8" ht="15.75" thickBot="1" x14ac:dyDescent="0.3">
      <c r="A4" s="11" t="s">
        <v>117</v>
      </c>
      <c r="B4" s="17" t="s">
        <v>118</v>
      </c>
      <c r="C4" s="17"/>
      <c r="D4" s="17"/>
      <c r="E4" s="17"/>
    </row>
    <row r="5" spans="1:8" ht="15.75" thickBot="1" x14ac:dyDescent="0.3">
      <c r="A5" s="11" t="s">
        <v>119</v>
      </c>
      <c r="B5" s="17" t="s">
        <v>118</v>
      </c>
      <c r="C5" s="17"/>
      <c r="D5" s="17"/>
      <c r="E5" s="17"/>
    </row>
    <row r="6" spans="1:8" ht="15.75" thickBot="1" x14ac:dyDescent="0.3">
      <c r="A6" s="11" t="s">
        <v>120</v>
      </c>
      <c r="B6" s="17" t="s">
        <v>118</v>
      </c>
      <c r="C6" s="17"/>
      <c r="D6" s="17" t="s">
        <v>118</v>
      </c>
      <c r="E6" s="17" t="s">
        <v>121</v>
      </c>
    </row>
    <row r="7" spans="1:8" ht="15.75" thickBot="1" x14ac:dyDescent="0.3">
      <c r="A7" s="11" t="s">
        <v>122</v>
      </c>
      <c r="B7" s="17" t="s">
        <v>118</v>
      </c>
      <c r="C7" s="17"/>
      <c r="D7" s="17" t="s">
        <v>123</v>
      </c>
      <c r="E7" s="17" t="s">
        <v>124</v>
      </c>
    </row>
    <row r="8" spans="1:8" ht="15.75" thickBot="1" x14ac:dyDescent="0.3">
      <c r="A8" s="11" t="s">
        <v>125</v>
      </c>
      <c r="B8" s="17"/>
      <c r="C8" s="17" t="s">
        <v>118</v>
      </c>
      <c r="D8" s="17"/>
      <c r="E8" s="17"/>
    </row>
    <row r="9" spans="1:8" ht="15.75" thickBot="1" x14ac:dyDescent="0.3">
      <c r="A9" s="11" t="s">
        <v>126</v>
      </c>
      <c r="B9" s="17"/>
      <c r="C9" s="17">
        <v>7</v>
      </c>
      <c r="D9" s="17"/>
      <c r="E9" s="17"/>
    </row>
    <row r="10" spans="1:8" ht="15.75" thickBot="1" x14ac:dyDescent="0.3">
      <c r="A10" s="11" t="s">
        <v>128</v>
      </c>
      <c r="B10" s="17"/>
      <c r="C10" s="17"/>
      <c r="D10" s="17">
        <v>2</v>
      </c>
      <c r="E10" s="17"/>
    </row>
    <row r="11" spans="1:8" ht="15.75" thickBot="1" x14ac:dyDescent="0.3">
      <c r="A11" s="11" t="s">
        <v>129</v>
      </c>
      <c r="B11" s="17"/>
      <c r="C11" s="17"/>
      <c r="D11" s="17" t="s">
        <v>130</v>
      </c>
      <c r="E11" s="17">
        <v>13</v>
      </c>
    </row>
    <row r="12" spans="1:8" ht="15.75" thickBot="1" x14ac:dyDescent="0.3">
      <c r="A12" s="11" t="s">
        <v>131</v>
      </c>
      <c r="B12" s="17"/>
      <c r="C12" s="17"/>
      <c r="D12" s="17">
        <v>7</v>
      </c>
      <c r="E12" s="17"/>
    </row>
    <row r="13" spans="1:8" ht="15.75" thickBot="1" x14ac:dyDescent="0.3">
      <c r="A13" s="11" t="s">
        <v>132</v>
      </c>
      <c r="B13" s="17"/>
      <c r="C13" s="17"/>
      <c r="D13" s="17" t="s">
        <v>118</v>
      </c>
      <c r="E13" s="17"/>
    </row>
    <row r="14" spans="1:8" ht="15.75" thickBot="1" x14ac:dyDescent="0.3">
      <c r="A14" s="11" t="s">
        <v>133</v>
      </c>
      <c r="B14" s="17" t="s">
        <v>118</v>
      </c>
      <c r="C14" s="17"/>
      <c r="D14" s="17"/>
      <c r="E14" s="17"/>
    </row>
    <row r="15" spans="1:8" ht="15.75" thickBot="1" x14ac:dyDescent="0.3">
      <c r="A15" s="11" t="s">
        <v>134</v>
      </c>
      <c r="B15" s="17" t="s">
        <v>118</v>
      </c>
      <c r="C15" s="17" t="s">
        <v>118</v>
      </c>
      <c r="D15" s="17" t="s">
        <v>135</v>
      </c>
      <c r="E15" s="17" t="s">
        <v>136</v>
      </c>
    </row>
    <row r="16" spans="1:8" ht="15.75" thickBot="1" x14ac:dyDescent="0.3">
      <c r="A16" s="11" t="s">
        <v>137</v>
      </c>
      <c r="B16" s="17" t="s">
        <v>130</v>
      </c>
      <c r="C16" s="17">
        <v>8</v>
      </c>
      <c r="D16" s="17">
        <v>23</v>
      </c>
      <c r="E16" s="17" t="s">
        <v>138</v>
      </c>
    </row>
    <row r="17" spans="1:5" ht="15.75" thickBot="1" x14ac:dyDescent="0.3">
      <c r="A17" s="11" t="s">
        <v>139</v>
      </c>
      <c r="B17" s="17"/>
      <c r="C17" s="17" t="s">
        <v>118</v>
      </c>
      <c r="D17" s="17" t="s">
        <v>130</v>
      </c>
      <c r="E17" s="17" t="s">
        <v>127</v>
      </c>
    </row>
    <row r="18" spans="1:5" ht="15.75" thickBot="1" x14ac:dyDescent="0.3">
      <c r="A18" s="11" t="s">
        <v>140</v>
      </c>
      <c r="B18" s="17">
        <v>1</v>
      </c>
      <c r="C18" s="17"/>
      <c r="D18" s="17"/>
      <c r="E18" s="17"/>
    </row>
    <row r="19" spans="1:5" ht="15.75" thickBot="1" x14ac:dyDescent="0.3">
      <c r="A19" s="11" t="s">
        <v>141</v>
      </c>
      <c r="B19" s="17" t="s">
        <v>118</v>
      </c>
      <c r="C19" s="17"/>
      <c r="D19" s="17"/>
      <c r="E19" s="17"/>
    </row>
    <row r="20" spans="1:5" ht="15.75" thickBot="1" x14ac:dyDescent="0.3">
      <c r="A20" s="11" t="s">
        <v>142</v>
      </c>
      <c r="B20" s="17"/>
      <c r="C20" s="17"/>
      <c r="D20" s="17"/>
      <c r="E20" s="17">
        <v>1</v>
      </c>
    </row>
    <row r="21" spans="1:5" ht="15.75" thickBot="1" x14ac:dyDescent="0.3">
      <c r="A21" s="11" t="s">
        <v>143</v>
      </c>
      <c r="B21" s="17" t="s">
        <v>135</v>
      </c>
      <c r="C21" s="17"/>
      <c r="D21" s="17"/>
      <c r="E21" s="17"/>
    </row>
    <row r="22" spans="1:5" ht="15.75" thickBot="1" x14ac:dyDescent="0.3">
      <c r="A22" s="11" t="s">
        <v>144</v>
      </c>
      <c r="B22" s="17">
        <v>23</v>
      </c>
      <c r="C22" s="17"/>
      <c r="D22" s="17"/>
      <c r="E22" s="17"/>
    </row>
    <row r="23" spans="1:5" ht="15.75" thickBot="1" x14ac:dyDescent="0.3">
      <c r="A23" s="11" t="s">
        <v>145</v>
      </c>
      <c r="B23" s="17" t="s">
        <v>123</v>
      </c>
      <c r="C23" s="17"/>
      <c r="D23" s="17"/>
      <c r="E23" s="17"/>
    </row>
    <row r="24" spans="1:5" ht="15.75" thickBot="1" x14ac:dyDescent="0.3">
      <c r="A24" s="11" t="s">
        <v>146</v>
      </c>
      <c r="B24" s="17">
        <v>2</v>
      </c>
      <c r="C24" s="17"/>
      <c r="D24" s="17"/>
      <c r="E24" s="17"/>
    </row>
    <row r="25" spans="1:5" ht="15.75" thickBot="1" x14ac:dyDescent="0.3">
      <c r="A25" s="11" t="s">
        <v>147</v>
      </c>
      <c r="B25" s="17"/>
      <c r="C25" s="17"/>
      <c r="D25" s="17"/>
      <c r="E25" s="17">
        <v>2</v>
      </c>
    </row>
    <row r="26" spans="1:5" ht="15.75" thickBot="1" x14ac:dyDescent="0.3">
      <c r="A26" s="11"/>
      <c r="B26" s="17"/>
      <c r="C26" s="17"/>
      <c r="D26" s="17"/>
      <c r="E26" s="17"/>
    </row>
    <row r="27" spans="1:5" ht="15.75" thickBot="1" x14ac:dyDescent="0.3">
      <c r="A27" s="13" t="s">
        <v>2</v>
      </c>
      <c r="B27" s="14">
        <v>45</v>
      </c>
      <c r="C27" s="14">
        <v>17</v>
      </c>
      <c r="D27" s="14">
        <v>48</v>
      </c>
      <c r="E27" s="14">
        <v>116</v>
      </c>
    </row>
    <row r="28" spans="1:5" ht="15.75" thickBot="1" x14ac:dyDescent="0.3">
      <c r="A28" s="13" t="s">
        <v>148</v>
      </c>
      <c r="B28" s="194">
        <v>230</v>
      </c>
      <c r="C28" s="195"/>
      <c r="D28" s="195"/>
      <c r="E28" s="196"/>
    </row>
  </sheetData>
  <mergeCells count="3">
    <mergeCell ref="A1:H1"/>
    <mergeCell ref="A2:E2"/>
    <mergeCell ref="B28:E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61"/>
  <sheetViews>
    <sheetView topLeftCell="A4" workbookViewId="0">
      <selection activeCell="C20" sqref="C20"/>
    </sheetView>
  </sheetViews>
  <sheetFormatPr defaultRowHeight="15" x14ac:dyDescent="0.25"/>
  <cols>
    <col min="1" max="1" width="14" customWidth="1"/>
    <col min="3" max="3" width="11.140625" customWidth="1"/>
    <col min="4" max="4" width="10.5703125" customWidth="1"/>
    <col min="5" max="5" width="10.28515625" customWidth="1"/>
  </cols>
  <sheetData>
    <row r="1" spans="1:10" x14ac:dyDescent="0.25">
      <c r="A1" s="197"/>
      <c r="B1" s="148"/>
      <c r="C1" s="148"/>
      <c r="D1" s="148"/>
      <c r="E1" s="148"/>
    </row>
    <row r="2" spans="1:10" ht="15.75" x14ac:dyDescent="0.25">
      <c r="A2" s="153" t="s">
        <v>159</v>
      </c>
      <c r="B2" s="153"/>
      <c r="C2" s="153"/>
      <c r="D2" s="153"/>
      <c r="E2" s="153"/>
      <c r="F2" s="153"/>
      <c r="G2" s="153"/>
      <c r="H2" s="153"/>
    </row>
    <row r="3" spans="1:10" ht="16.5" thickBot="1" x14ac:dyDescent="0.3">
      <c r="A3" s="63"/>
      <c r="B3" s="63"/>
      <c r="C3" s="63"/>
      <c r="D3" s="63"/>
      <c r="E3" s="63"/>
      <c r="F3" s="63"/>
      <c r="G3" s="63"/>
      <c r="H3" s="63"/>
    </row>
    <row r="4" spans="1:10" ht="16.5" thickBot="1" x14ac:dyDescent="0.3">
      <c r="A4" s="199" t="s">
        <v>94</v>
      </c>
      <c r="B4" s="201" t="s">
        <v>95</v>
      </c>
      <c r="C4" s="202"/>
      <c r="D4" s="201" t="s">
        <v>96</v>
      </c>
      <c r="E4" s="203"/>
    </row>
    <row r="5" spans="1:10" ht="16.5" thickBot="1" x14ac:dyDescent="0.3">
      <c r="A5" s="200"/>
      <c r="B5" s="26" t="s">
        <v>97</v>
      </c>
      <c r="C5" s="27" t="s">
        <v>98</v>
      </c>
      <c r="D5" s="27" t="s">
        <v>97</v>
      </c>
      <c r="E5" s="27" t="s">
        <v>98</v>
      </c>
      <c r="H5" s="16"/>
      <c r="J5" s="20"/>
    </row>
    <row r="6" spans="1:10" ht="18" customHeight="1" thickBot="1" x14ac:dyDescent="0.3">
      <c r="A6" s="9" t="s">
        <v>106</v>
      </c>
      <c r="B6" s="10">
        <v>6</v>
      </c>
      <c r="C6" s="10">
        <v>1</v>
      </c>
      <c r="D6" s="10">
        <v>3</v>
      </c>
      <c r="E6" s="10"/>
      <c r="G6" s="20"/>
      <c r="H6" s="16"/>
      <c r="J6" s="20"/>
    </row>
    <row r="7" spans="1:10" ht="18" customHeight="1" thickBot="1" x14ac:dyDescent="0.3">
      <c r="A7" s="11" t="s">
        <v>17</v>
      </c>
      <c r="B7" s="10">
        <v>4</v>
      </c>
      <c r="C7" s="10">
        <v>1</v>
      </c>
      <c r="D7" s="10">
        <v>1</v>
      </c>
      <c r="E7" s="10"/>
      <c r="G7" s="16"/>
      <c r="H7" s="16"/>
      <c r="J7" s="16"/>
    </row>
    <row r="8" spans="1:10" ht="18" customHeight="1" thickBot="1" x14ac:dyDescent="0.3">
      <c r="A8" s="11" t="s">
        <v>107</v>
      </c>
      <c r="B8" s="10">
        <v>4</v>
      </c>
      <c r="C8" s="10">
        <v>1</v>
      </c>
      <c r="D8" s="10">
        <v>1</v>
      </c>
      <c r="E8" s="10"/>
      <c r="H8" s="16"/>
      <c r="J8" s="20"/>
    </row>
    <row r="9" spans="1:10" ht="18" customHeight="1" thickBot="1" x14ac:dyDescent="0.3">
      <c r="A9" s="11" t="s">
        <v>108</v>
      </c>
      <c r="B9" s="10">
        <v>1</v>
      </c>
      <c r="C9" s="10">
        <v>1</v>
      </c>
      <c r="D9" s="10">
        <v>2</v>
      </c>
      <c r="E9" s="10"/>
      <c r="H9" s="16"/>
    </row>
    <row r="10" spans="1:10" ht="18" customHeight="1" thickBot="1" x14ac:dyDescent="0.3">
      <c r="A10" s="11" t="s">
        <v>18</v>
      </c>
      <c r="B10" s="10">
        <v>3</v>
      </c>
      <c r="C10" s="10">
        <v>1</v>
      </c>
      <c r="D10" s="10">
        <v>1</v>
      </c>
      <c r="E10" s="10"/>
      <c r="G10" s="20"/>
      <c r="H10" s="16"/>
      <c r="J10" s="16"/>
    </row>
    <row r="11" spans="1:10" ht="18" customHeight="1" thickBot="1" x14ac:dyDescent="0.3">
      <c r="A11" s="11" t="s">
        <v>19</v>
      </c>
      <c r="B11" s="10">
        <v>1</v>
      </c>
      <c r="C11" s="10">
        <v>1</v>
      </c>
      <c r="D11" s="10">
        <v>3</v>
      </c>
      <c r="E11" s="10"/>
      <c r="G11" s="16"/>
      <c r="H11" s="16"/>
      <c r="J11" s="16"/>
    </row>
    <row r="12" spans="1:10" ht="18" customHeight="1" thickBot="1" x14ac:dyDescent="0.3">
      <c r="A12" s="11" t="s">
        <v>20</v>
      </c>
      <c r="B12" s="10">
        <v>7</v>
      </c>
      <c r="C12" s="10">
        <v>1</v>
      </c>
      <c r="D12" s="10">
        <v>2</v>
      </c>
      <c r="E12" s="10"/>
      <c r="G12" s="20"/>
      <c r="H12" s="16"/>
      <c r="J12" s="16"/>
    </row>
    <row r="13" spans="1:10" ht="18" customHeight="1" thickBot="1" x14ac:dyDescent="0.3">
      <c r="A13" s="11" t="s">
        <v>105</v>
      </c>
      <c r="B13" s="10">
        <v>3</v>
      </c>
      <c r="C13" s="10">
        <v>1</v>
      </c>
      <c r="D13" s="10">
        <v>1</v>
      </c>
      <c r="E13" s="10"/>
      <c r="G13" s="20"/>
      <c r="H13" s="16"/>
      <c r="J13" s="16"/>
    </row>
    <row r="14" spans="1:10" ht="18" customHeight="1" thickBot="1" x14ac:dyDescent="0.3">
      <c r="A14" s="11" t="s">
        <v>21</v>
      </c>
      <c r="B14" s="10">
        <v>3</v>
      </c>
      <c r="C14" s="10">
        <v>1</v>
      </c>
      <c r="D14" s="10">
        <v>3</v>
      </c>
      <c r="E14" s="10"/>
      <c r="G14" s="20"/>
      <c r="H14" s="16"/>
      <c r="J14" s="16"/>
    </row>
    <row r="15" spans="1:10" ht="18" customHeight="1" thickBot="1" x14ac:dyDescent="0.3">
      <c r="A15" s="11" t="s">
        <v>22</v>
      </c>
      <c r="B15" s="10">
        <v>2</v>
      </c>
      <c r="C15" s="10">
        <v>1</v>
      </c>
      <c r="D15" s="10">
        <v>2</v>
      </c>
      <c r="E15" s="10"/>
      <c r="G15" s="20"/>
      <c r="H15" s="16"/>
      <c r="J15" s="16"/>
    </row>
    <row r="16" spans="1:10" ht="18" customHeight="1" thickBot="1" x14ac:dyDescent="0.3">
      <c r="A16" s="11" t="s">
        <v>23</v>
      </c>
      <c r="B16" s="10">
        <v>3</v>
      </c>
      <c r="C16" s="10">
        <v>1</v>
      </c>
      <c r="D16" s="10">
        <v>0</v>
      </c>
      <c r="E16" s="10"/>
      <c r="G16" s="20"/>
      <c r="H16" s="16"/>
      <c r="J16" s="16"/>
    </row>
    <row r="17" spans="1:20" ht="18" customHeight="1" thickBot="1" x14ac:dyDescent="0.3">
      <c r="A17" s="11" t="s">
        <v>99</v>
      </c>
      <c r="B17" s="10">
        <v>5</v>
      </c>
      <c r="C17" s="10">
        <v>7</v>
      </c>
      <c r="D17" s="10">
        <v>6</v>
      </c>
      <c r="E17" s="10"/>
      <c r="G17" s="16"/>
      <c r="H17" s="16"/>
      <c r="J17" s="16"/>
    </row>
    <row r="18" spans="1:20" ht="18" customHeight="1" thickBot="1" x14ac:dyDescent="0.3">
      <c r="A18" s="11" t="s">
        <v>100</v>
      </c>
      <c r="B18" s="10">
        <v>9</v>
      </c>
      <c r="C18" s="10">
        <v>60</v>
      </c>
      <c r="D18" s="10">
        <v>8</v>
      </c>
      <c r="E18" s="10"/>
      <c r="G18" s="16"/>
      <c r="H18" s="16"/>
      <c r="J18" s="16"/>
    </row>
    <row r="19" spans="1:20" ht="18" customHeight="1" thickBot="1" x14ac:dyDescent="0.3">
      <c r="A19" s="11" t="s">
        <v>24</v>
      </c>
      <c r="B19" s="10">
        <v>3</v>
      </c>
      <c r="C19" s="10">
        <v>1</v>
      </c>
      <c r="D19" s="10">
        <v>2</v>
      </c>
      <c r="E19" s="10"/>
      <c r="G19" s="20"/>
      <c r="H19" s="16"/>
      <c r="J19" s="16"/>
    </row>
    <row r="20" spans="1:20" ht="18" customHeight="1" thickBot="1" x14ac:dyDescent="0.3">
      <c r="A20" s="11" t="s">
        <v>102</v>
      </c>
      <c r="B20" s="10">
        <v>20</v>
      </c>
      <c r="C20" s="10">
        <v>10</v>
      </c>
      <c r="D20" s="10">
        <v>4</v>
      </c>
      <c r="E20" s="10"/>
      <c r="G20" s="16"/>
      <c r="H20" s="16"/>
      <c r="J20" s="16"/>
    </row>
    <row r="21" spans="1:20" ht="18" customHeight="1" thickBot="1" x14ac:dyDescent="0.3">
      <c r="A21" s="11" t="s">
        <v>25</v>
      </c>
      <c r="B21" s="10">
        <v>3</v>
      </c>
      <c r="C21" s="10">
        <v>1</v>
      </c>
      <c r="D21" s="10">
        <v>2</v>
      </c>
      <c r="E21" s="10"/>
      <c r="G21" s="20"/>
      <c r="H21" s="16"/>
      <c r="J21" s="16"/>
    </row>
    <row r="22" spans="1:20" ht="18" customHeight="1" thickBot="1" x14ac:dyDescent="0.3">
      <c r="A22" s="11" t="s">
        <v>109</v>
      </c>
      <c r="B22" s="10">
        <v>3</v>
      </c>
      <c r="C22" s="10">
        <v>1</v>
      </c>
      <c r="D22" s="10">
        <v>2</v>
      </c>
      <c r="E22" s="1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ht="18" customHeight="1" thickBot="1" x14ac:dyDescent="0.3">
      <c r="A23" s="137" t="s">
        <v>104</v>
      </c>
      <c r="B23" s="141">
        <v>3</v>
      </c>
      <c r="C23" s="141">
        <v>1</v>
      </c>
      <c r="D23" s="142">
        <v>1</v>
      </c>
      <c r="E23" s="138"/>
      <c r="G23" s="20"/>
      <c r="H23" s="16"/>
      <c r="J23" s="16"/>
    </row>
    <row r="24" spans="1:20" ht="18" customHeight="1" thickBot="1" x14ac:dyDescent="0.3">
      <c r="A24" s="139" t="s">
        <v>103</v>
      </c>
      <c r="B24" s="143">
        <v>1</v>
      </c>
      <c r="C24" s="143">
        <v>1</v>
      </c>
      <c r="D24" s="144">
        <v>1</v>
      </c>
      <c r="E24" s="140"/>
      <c r="G24" s="20"/>
      <c r="H24" s="16"/>
      <c r="J24" s="16"/>
    </row>
    <row r="25" spans="1:20" ht="18" customHeight="1" thickBot="1" x14ac:dyDescent="0.3">
      <c r="A25" s="139" t="s">
        <v>163</v>
      </c>
      <c r="B25" s="143">
        <v>3</v>
      </c>
      <c r="C25" s="143">
        <v>1</v>
      </c>
      <c r="D25" s="144">
        <v>3</v>
      </c>
      <c r="E25" s="140"/>
      <c r="G25" s="20"/>
      <c r="H25" s="16"/>
      <c r="J25" s="16"/>
    </row>
    <row r="26" spans="1:20" ht="18" customHeight="1" thickBot="1" x14ac:dyDescent="0.3">
      <c r="A26" s="11" t="s">
        <v>160</v>
      </c>
      <c r="B26" s="136"/>
      <c r="C26" s="136"/>
      <c r="D26" s="136">
        <v>1</v>
      </c>
      <c r="E26" s="10"/>
      <c r="G26" s="16"/>
      <c r="H26" s="16"/>
      <c r="J26" s="16"/>
    </row>
    <row r="27" spans="1:20" s="19" customFormat="1" x14ac:dyDescent="0.25">
      <c r="A27" s="15"/>
      <c r="B27" s="16"/>
      <c r="C27" s="16"/>
      <c r="D27" s="16"/>
      <c r="E27" s="16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x14ac:dyDescent="0.25">
      <c r="A28" s="204" t="s">
        <v>150</v>
      </c>
      <c r="B28" s="204"/>
      <c r="C28" s="12"/>
      <c r="D28" s="12"/>
      <c r="E28" s="31">
        <f>SUM(B6:B26)</f>
        <v>87</v>
      </c>
    </row>
    <row r="29" spans="1:20" x14ac:dyDescent="0.25">
      <c r="A29" s="198" t="s">
        <v>110</v>
      </c>
      <c r="B29" s="198"/>
      <c r="C29" s="12"/>
      <c r="D29" s="12"/>
      <c r="E29" s="31">
        <f>SUM(D6:D26)</f>
        <v>49</v>
      </c>
    </row>
    <row r="30" spans="1:20" x14ac:dyDescent="0.25">
      <c r="A30" s="18" t="s">
        <v>111</v>
      </c>
      <c r="B30" s="12"/>
      <c r="C30" s="12"/>
      <c r="D30" s="12"/>
      <c r="E30" s="31">
        <f>SUM(E28:E29)</f>
        <v>136</v>
      </c>
    </row>
    <row r="31" spans="1:20" x14ac:dyDescent="0.25">
      <c r="A31" s="18" t="s">
        <v>112</v>
      </c>
      <c r="B31" s="12"/>
      <c r="C31" s="12"/>
      <c r="D31" s="12"/>
      <c r="E31" s="31">
        <f>SUM(C6:C26)</f>
        <v>94</v>
      </c>
    </row>
    <row r="32" spans="1:20" x14ac:dyDescent="0.25">
      <c r="A32" s="18" t="s">
        <v>113</v>
      </c>
      <c r="B32" s="12"/>
      <c r="C32" s="12"/>
      <c r="D32" s="12"/>
      <c r="E32" s="31">
        <f>SUM(E30:E31)</f>
        <v>230</v>
      </c>
    </row>
    <row r="41" spans="1:1" x14ac:dyDescent="0.25">
      <c r="A41" s="16"/>
    </row>
    <row r="42" spans="1:1" x14ac:dyDescent="0.25">
      <c r="A42" s="16"/>
    </row>
    <row r="43" spans="1:1" x14ac:dyDescent="0.25">
      <c r="A43" s="16"/>
    </row>
    <row r="44" spans="1:1" x14ac:dyDescent="0.25">
      <c r="A44" s="16"/>
    </row>
    <row r="45" spans="1:1" x14ac:dyDescent="0.25">
      <c r="A45" s="16"/>
    </row>
    <row r="46" spans="1:1" x14ac:dyDescent="0.25">
      <c r="A46" s="16"/>
    </row>
    <row r="47" spans="1:1" x14ac:dyDescent="0.25">
      <c r="A47" s="16"/>
    </row>
    <row r="48" spans="1:1" x14ac:dyDescent="0.25">
      <c r="A48" s="16"/>
    </row>
    <row r="49" spans="1:1" x14ac:dyDescent="0.25">
      <c r="A49" s="16"/>
    </row>
    <row r="50" spans="1:1" x14ac:dyDescent="0.25">
      <c r="A50" s="16"/>
    </row>
    <row r="51" spans="1:1" x14ac:dyDescent="0.25">
      <c r="A51" s="16"/>
    </row>
    <row r="52" spans="1:1" x14ac:dyDescent="0.25">
      <c r="A52" s="16"/>
    </row>
    <row r="53" spans="1:1" x14ac:dyDescent="0.25">
      <c r="A53" s="16"/>
    </row>
    <row r="54" spans="1:1" x14ac:dyDescent="0.25">
      <c r="A54" s="16"/>
    </row>
    <row r="55" spans="1:1" x14ac:dyDescent="0.25">
      <c r="A55" s="16"/>
    </row>
    <row r="56" spans="1:1" x14ac:dyDescent="0.25">
      <c r="A56" s="16"/>
    </row>
    <row r="57" spans="1:1" x14ac:dyDescent="0.25">
      <c r="A57" s="16"/>
    </row>
    <row r="58" spans="1:1" x14ac:dyDescent="0.25">
      <c r="A58" s="16"/>
    </row>
    <row r="59" spans="1:1" x14ac:dyDescent="0.25">
      <c r="A59" s="16"/>
    </row>
    <row r="60" spans="1:1" x14ac:dyDescent="0.25">
      <c r="A60" s="16"/>
    </row>
    <row r="61" spans="1:1" x14ac:dyDescent="0.25">
      <c r="A61" s="20"/>
    </row>
  </sheetData>
  <sortState ref="A6:T25">
    <sortCondition ref="A6"/>
  </sortState>
  <mergeCells count="7">
    <mergeCell ref="A1:E1"/>
    <mergeCell ref="A29:B29"/>
    <mergeCell ref="A2:H2"/>
    <mergeCell ref="A4:A5"/>
    <mergeCell ref="B4:C4"/>
    <mergeCell ref="D4:E4"/>
    <mergeCell ref="A28:B28"/>
  </mergeCells>
  <pageMargins left="0.7" right="0.7" top="0.75" bottom="0.75" header="0.3" footer="0.3"/>
  <pageSetup paperSize="9" orientation="portrait" r:id="rId1"/>
  <ignoredErrors>
    <ignoredError sqref="E3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5" sqref="H1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MUHAKEMAT</vt:lpstr>
      <vt:lpstr>MUHASEBE 1</vt:lpstr>
      <vt:lpstr>MUHASEBE 2</vt:lpstr>
      <vt:lpstr>MUHASEBE 3</vt:lpstr>
      <vt:lpstr>MUHASEBE 4</vt:lpstr>
      <vt:lpstr>MUHASEBE 5</vt:lpstr>
      <vt:lpstr>PERSONEL 2</vt:lpstr>
      <vt:lpstr>PERSONEL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Yıldız YÜKSEL SOYKAN</dc:creator>
  <cp:lastModifiedBy>FATOŞ AYDIN</cp:lastModifiedBy>
  <cp:lastPrinted>2022-03-23T07:34:06Z</cp:lastPrinted>
  <dcterms:created xsi:type="dcterms:W3CDTF">2015-02-24T08:27:46Z</dcterms:created>
  <dcterms:modified xsi:type="dcterms:W3CDTF">2022-03-23T07:34:30Z</dcterms:modified>
</cp:coreProperties>
</file>