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-fileserver\54-SAKARYAPM\F.AYDIN\2022 FAALİYET RAPORLARI\2022 FAALİYET RAPORLARI\NİSAN.2022\"/>
    </mc:Choice>
  </mc:AlternateContent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62913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Q10" i="1"/>
  <c r="Q11" i="1"/>
  <c r="Q12" i="1"/>
  <c r="Q13" i="1"/>
  <c r="Q14" i="1"/>
  <c r="Q15" i="1"/>
  <c r="Q16" i="1"/>
  <c r="Q17" i="1"/>
  <c r="Q18" i="1"/>
  <c r="Q9" i="1"/>
  <c r="B19" i="1" l="1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L4" i="1" l="1"/>
  <c r="L3" i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9" i="2"/>
  <c r="E21" i="4"/>
  <c r="G13" i="4"/>
  <c r="I4" i="1"/>
  <c r="I3" i="1"/>
  <c r="K14" i="6" l="1"/>
  <c r="B9" i="2"/>
  <c r="I8" i="2" l="1"/>
  <c r="I9" i="2"/>
  <c r="I7" i="2"/>
  <c r="D8" i="2"/>
  <c r="D7" i="2"/>
  <c r="D6" i="2"/>
  <c r="D9" i="2" l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F21" i="4"/>
  <c r="C21" i="4"/>
  <c r="B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G5" i="4"/>
  <c r="D5" i="4"/>
  <c r="G4" i="4"/>
  <c r="D4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<sst xmlns="http://schemas.openxmlformats.org/spreadsheetml/2006/main" count="266" uniqueCount="171">
  <si>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</si>
  <si>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</si>
  <si>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</si>
  <si>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</si>
  <si>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</si>
  <si>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</si>
  <si>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</si>
  <si>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</si>
  <si>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</si>
  <si>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</si>
  <si>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</si>
  <si>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</si>
  <si>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</si>
  <si>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</si>
  <si>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</si>
  <si>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</si>
  <si>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</si>
  <si>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</si>
  <si>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</si>
  <si>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</si>
  <si>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</si>
  <si>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</si>
  <si>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</si>
  <si>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</si>
  <si>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</si>
  <si>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</si>
  <si>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</si>
  <si>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</si>
  <si>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</si>
  <si>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</si>
  <si>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</si>
  <si>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</si>
  <si>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</si>
  <si>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</si>
  <si>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</si>
  <si>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</si>
  <si>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</si>
  <si>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</si>
  <si>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</si>
  <si>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</si>
  <si>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</si>
  <si>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</si>
  <si>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</si>
  <si>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</si>
  <si>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</si>
  <si>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</si>
  <si>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</si>
  <si>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</si>
  <si>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</si>
  <si>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</si>
  <si>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</si>
  <si>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</si>
  <si>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</si>
  <si>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</si>
  <si>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</si>
  <si>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</si>
  <si>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</si>
  <si>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</si>
  <si>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</si>
  <si>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</si>
  <si>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</si>
  <si>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</si>
  <si>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</si>
  <si>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</si>
  <si>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</si>
  <si>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</si>
  <si>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</si>
  <si>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</si>
  <si>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</si>
  <si>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</si>
  <si>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</si>
  <si>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</si>
  <si>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</si>
  <si>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</si>
  <si>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</si>
  <si>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</si>
  <si>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</si>
  <si>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</si>
  <si>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</si>
  <si>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</si>
  <si>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</si>
  <si>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</si>
  <si>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</si>
  <si>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</si>
  <si>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</si>
  <si>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</si>
  <si>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</si>
  <si>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</si>
  <si>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</si>
  <si>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</si>
  <si>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</si>
  <si>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</si>
  <si>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</si>
  <si>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</si>
  <si>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</si>
  <si>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</si>
  <si>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</si>
  <si>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</si>
  <si>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</si>
  <si>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</si>
  <si>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</si>
  <si>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</si>
  <si>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</si>
  <si>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</si>
  <si>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</si>
  <si>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</si>
  <si>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</si>
  <si>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</si>
  <si>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</si>
  <si>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</si>
  <si>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</si>
  <si>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</si>
  <si>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</si>
  <si>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</si>
  <si>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</si>
  <si>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</si>
  <si>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</si>
  <si>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</si>
  <si>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</si>
  <si>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</si>
  <si>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</si>
  <si>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</si>
  <si>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</si>
  <si>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</si>
  <si>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</si>
  <si>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</si>
  <si>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</si>
  <si>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</si>
  <si>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</si>
  <si>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</si>
  <si>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</si>
  <si>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</si>
  <si>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</si>
  <si>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</si>
  <si>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</si>
  <si>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</si>
  <si>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</si>
  <si>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</si>
  <si>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</si>
  <si>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</si>
  <si>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</si>
  <si>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</si>
  <si>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</si>
  <si>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</si>
  <si>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</si>
  <si>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</si>
  <si>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</si>
  <si>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</si>
  <si>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</si>
  <si>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</si>
  <si>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</si>
  <si>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</si>
  <si>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</si>
  <si>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</si>
  <si>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</si>
  <si>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</si>
  <si>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</si>
  <si>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</si>
  <si>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</si>
  <si>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>UZMNLK KOOR.</t>
  </si>
  <si>
    <t>Tahs./Tah.</t>
  </si>
  <si>
    <t>Sakarya Uy.Bil.</t>
  </si>
  <si>
    <t>SAU ÜNİ DSS</t>
  </si>
  <si>
    <r>
      <t xml:space="preserve">TÜKETİCİ </t>
    </r>
    <r>
      <rPr>
        <b/>
        <sz val="8"/>
        <color rgb="FF002060"/>
        <rFont val="Times New Roman"/>
        <family val="1"/>
        <charset val="162"/>
      </rPr>
      <t>MAHKEMESİ</t>
    </r>
  </si>
  <si>
    <t>NİSAN 2021</t>
  </si>
  <si>
    <t>NİSAN 2022</t>
  </si>
  <si>
    <t xml:space="preserve">MERKEZ VE BAĞLI İLÇELERDE HAZİNE İLE İLGİLİ DAVALARIN MAHKEMELERE GÖRE DAĞILIMI (NİSAN 2022 )
</t>
  </si>
  <si>
    <t>GELİRLERİN GİDERLERİ KARŞILAMA VE İL TOPLAM GELİRİ İÇİNDEKİ ORANI (NİSAN 2021- NİSAN 2022)</t>
  </si>
  <si>
    <t>NİSAN</t>
  </si>
  <si>
    <t xml:space="preserve">       DOLU BOŞ KADRO DURUMU (NİSAN 2022)</t>
  </si>
  <si>
    <t>ASLİYE TİC. MAHK.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</si>
</sst>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indexed="12"/>
      <name val="MS Sans Serif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/>
    <xf numFmtId="0" fontId="37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3" fillId="0" borderId="0"/>
    <xf numFmtId="0" fontId="45" fillId="0" borderId="0" applyFont="0" applyFill="0" applyBorder="0" applyAlignment="0" applyProtection="0"/>
  </cellStyleXfs>
  <cellXfs count="234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0" fillId="0" borderId="22" xfId="0" applyBorder="1"/>
    <xf numFmtId="0" fontId="0" fillId="0" borderId="0" xfId="0" applyBorder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5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8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9" fillId="0" borderId="46" xfId="0" applyNumberFormat="1" applyFont="1" applyBorder="1" applyAlignment="1">
      <alignment horizontal="right"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8" fillId="0" borderId="24" xfId="0" applyFont="1" applyBorder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4" fontId="27" fillId="0" borderId="21" xfId="2" applyNumberFormat="1" applyFont="1" applyFill="1" applyBorder="1" applyAlignment="1">
      <alignment vertical="center" wrapText="1"/>
    </xf>
    <xf numFmtId="4" fontId="19" fillId="0" borderId="18" xfId="2" applyNumberFormat="1" applyFont="1" applyFill="1" applyBorder="1" applyAlignment="1">
      <alignment vertical="center"/>
    </xf>
    <xf numFmtId="4" fontId="29" fillId="0" borderId="18" xfId="2" applyNumberFormat="1" applyFont="1" applyBorder="1" applyAlignment="1">
      <alignment horizontal="right"/>
    </xf>
    <xf numFmtId="4" fontId="18" fillId="0" borderId="23" xfId="2" applyNumberFormat="1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Fill="1" applyBorder="1" applyAlignment="1">
      <alignment vertical="center"/>
    </xf>
    <xf numFmtId="4" fontId="29" fillId="0" borderId="18" xfId="0" applyNumberFormat="1" applyFont="1" applyBorder="1" applyAlignment="1">
      <alignment horizontal="right"/>
    </xf>
    <xf numFmtId="4" fontId="0" fillId="0" borderId="0" xfId="0" applyNumberFormat="1" applyAlignment="1">
      <alignment wrapText="1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1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44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0" fontId="38" fillId="0" borderId="50" xfId="0" applyFont="1" applyBorder="1" applyAlignment="1">
      <alignment horizontal="center"/>
    </xf>
    <xf numFmtId="0" fontId="38" fillId="0" borderId="51" xfId="0" applyFont="1" applyFill="1" applyBorder="1" applyAlignment="1">
      <alignment horizontal="center"/>
    </xf>
    <xf numFmtId="0" fontId="38" fillId="0" borderId="52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8" fillId="0" borderId="18" xfId="0" applyNumberFormat="1" applyFont="1" applyBorder="1" applyAlignment="1">
      <alignment horizontal="right"/>
    </xf>
    <xf numFmtId="4" fontId="22" fillId="0" borderId="1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" fontId="0" fillId="0" borderId="0" xfId="0" applyNumberFormat="1" applyAlignment="1"/>
    <xf numFmtId="0" fontId="16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7">
    <cellStyle name="Köprü 2" xfId="3"/>
    <cellStyle name="Normal" xfId="0" builtinId="0"/>
    <cellStyle name="Normal 2" xfId="1"/>
    <cellStyle name="Normal 2 2" xfId="5"/>
    <cellStyle name="Normal 2 3" xfId="4"/>
    <cellStyle name="Normal 3" xfId="2"/>
    <cellStyle name="Virgül [0]_2004_ill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workbookViewId="0">
      <selection activeCell="N5" sqref="N5"/>
    </sheetView>
  </sheetViews>
  <sheetFormatPr defaultRowHeight="15" x14ac:dyDescent="0.25"/>
  <cols>
    <col min="1" max="1" width="13.5703125" customWidth="1"/>
    <col min="2" max="2" width="10.140625" customWidth="1"/>
    <col min="3" max="4" width="10.5703125" customWidth="1"/>
    <col min="5" max="5" width="9.140625" customWidth="1"/>
    <col min="6" max="6" width="13" customWidth="1"/>
    <col min="7" max="7" width="11" customWidth="1"/>
    <col min="8" max="8" width="11.28515625" customWidth="1"/>
    <col min="9" max="9" width="10.7109375" customWidth="1"/>
    <col min="10" max="10" width="10.42578125" customWidth="1"/>
    <col min="11" max="11" width="12.28515625" customWidth="1"/>
    <col min="12" max="12" width="11.5703125" customWidth="1"/>
    <col min="13" max="13" width="8.28515625" customWidth="1"/>
    <col min="14" max="14" width="12.42578125" customWidth="1"/>
    <col min="15" max="15" width="9.42578125" customWidth="1"/>
    <col min="16" max="16" width="10" customWidth="1"/>
    <col min="17" max="17" width="10.7109375" customWidth="1"/>
  </cols>
  <sheetData>
    <row r="1" spans="1:17" ht="19.5" customHeight="1" thickBot="1" x14ac:dyDescent="0.3">
      <c r="A1" s="175" t="s">
        <v>157</v>
      </c>
      <c r="B1" s="175"/>
      <c r="C1" s="175"/>
      <c r="D1" s="175"/>
      <c r="E1" s="175"/>
      <c r="F1" s="175"/>
      <c r="G1" s="175"/>
      <c r="H1" s="175"/>
      <c r="I1" s="175"/>
      <c r="J1" s="176"/>
      <c r="K1" s="176"/>
      <c r="L1" s="176"/>
    </row>
    <row r="2" spans="1:17" ht="44.25" customHeight="1" thickBot="1" x14ac:dyDescent="0.3">
      <c r="A2" s="20"/>
      <c r="B2" s="20"/>
      <c r="C2" s="20"/>
      <c r="D2" s="20"/>
      <c r="E2" s="21"/>
      <c r="F2" s="22"/>
      <c r="G2" s="23" t="s">
        <v>0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2</v>
      </c>
    </row>
    <row r="3" spans="1:17" ht="42" customHeight="1" thickBot="1" x14ac:dyDescent="0.3">
      <c r="E3" s="85" t="s">
        <v>164</v>
      </c>
      <c r="F3" s="1" t="s">
        <v>5</v>
      </c>
      <c r="G3" s="53">
        <v>3411</v>
      </c>
      <c r="H3" s="54">
        <v>4076</v>
      </c>
      <c r="I3" s="126">
        <f>SUM(G3:H3)</f>
        <v>7487</v>
      </c>
      <c r="J3" s="55">
        <v>10</v>
      </c>
      <c r="K3" s="55">
        <v>1</v>
      </c>
      <c r="L3" s="54">
        <f>SUM(J3:K3)</f>
        <v>11</v>
      </c>
    </row>
    <row r="4" spans="1:17" ht="42" customHeight="1" thickBot="1" x14ac:dyDescent="0.3">
      <c r="E4" s="85" t="s">
        <v>165</v>
      </c>
      <c r="F4" s="1" t="s">
        <v>5</v>
      </c>
      <c r="G4" s="56">
        <v>2989</v>
      </c>
      <c r="H4" s="55">
        <v>4347</v>
      </c>
      <c r="I4" s="126">
        <f>SUM(G4:H4)</f>
        <v>7336</v>
      </c>
      <c r="J4" s="55">
        <v>77</v>
      </c>
      <c r="K4" s="55">
        <v>72</v>
      </c>
      <c r="L4" s="54">
        <f>SUM(J4:K4)</f>
        <v>149</v>
      </c>
    </row>
    <row r="5" spans="1:17" ht="44.25" customHeight="1" x14ac:dyDescent="0.25"/>
    <row r="6" spans="1:17" ht="0.75" customHeight="1" x14ac:dyDescent="0.25"/>
    <row r="7" spans="1:17" ht="36.75" customHeight="1" thickBot="1" x14ac:dyDescent="0.3">
      <c r="A7" s="173" t="s">
        <v>166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  <c r="Q7" s="175"/>
    </row>
    <row r="8" spans="1:17" ht="48" customHeight="1" x14ac:dyDescent="0.25">
      <c r="A8" s="57" t="s">
        <v>6</v>
      </c>
      <c r="B8" s="58" t="s">
        <v>7</v>
      </c>
      <c r="C8" s="58" t="s">
        <v>8</v>
      </c>
      <c r="D8" s="143" t="s">
        <v>163</v>
      </c>
      <c r="E8" s="58" t="s">
        <v>153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152</v>
      </c>
      <c r="K8" s="58" t="s">
        <v>154</v>
      </c>
      <c r="L8" s="58" t="s">
        <v>13</v>
      </c>
      <c r="M8" s="58" t="s">
        <v>14</v>
      </c>
      <c r="N8" s="59" t="s">
        <v>15</v>
      </c>
      <c r="O8" s="169" t="s">
        <v>151</v>
      </c>
      <c r="P8" s="142" t="s">
        <v>170</v>
      </c>
      <c r="Q8" s="167" t="s">
        <v>2</v>
      </c>
    </row>
    <row r="9" spans="1:17" ht="27" customHeight="1" x14ac:dyDescent="0.25">
      <c r="A9" s="60" t="s">
        <v>16</v>
      </c>
      <c r="B9" s="111">
        <v>959</v>
      </c>
      <c r="C9" s="111">
        <v>423</v>
      </c>
      <c r="D9" s="111">
        <v>1</v>
      </c>
      <c r="E9" s="111">
        <v>34</v>
      </c>
      <c r="F9" s="111">
        <v>318</v>
      </c>
      <c r="G9" s="111">
        <v>741</v>
      </c>
      <c r="H9" s="111">
        <v>481</v>
      </c>
      <c r="I9" s="111">
        <v>28</v>
      </c>
      <c r="J9" s="111">
        <v>65</v>
      </c>
      <c r="K9" s="111">
        <v>150</v>
      </c>
      <c r="L9" s="111">
        <v>22</v>
      </c>
      <c r="M9" s="111">
        <v>243</v>
      </c>
      <c r="N9" s="112">
        <v>865</v>
      </c>
      <c r="O9" s="112">
        <v>7</v>
      </c>
      <c r="P9" s="112">
        <v>2</v>
      </c>
      <c r="Q9" s="168">
        <f>SUM(B9:P9)</f>
        <v>4339</v>
      </c>
    </row>
    <row r="10" spans="1:17" ht="21.75" customHeight="1" x14ac:dyDescent="0.25">
      <c r="A10" s="60" t="s">
        <v>17</v>
      </c>
      <c r="B10" s="111"/>
      <c r="C10" s="111"/>
      <c r="D10" s="111"/>
      <c r="E10" s="113"/>
      <c r="F10" s="111"/>
      <c r="G10" s="111"/>
      <c r="H10" s="111"/>
      <c r="I10" s="111"/>
      <c r="J10" s="111"/>
      <c r="K10" s="111"/>
      <c r="L10" s="111"/>
      <c r="M10" s="111"/>
      <c r="N10" s="112"/>
      <c r="O10" s="141"/>
      <c r="P10" s="141"/>
      <c r="Q10" s="168">
        <f t="shared" ref="Q10:Q18" si="0">SUM(B10:P10)</f>
        <v>0</v>
      </c>
    </row>
    <row r="11" spans="1:17" ht="21.75" customHeight="1" x14ac:dyDescent="0.25">
      <c r="A11" s="60" t="s">
        <v>18</v>
      </c>
      <c r="B11" s="111">
        <v>37</v>
      </c>
      <c r="C11" s="111">
        <v>49</v>
      </c>
      <c r="D11" s="111"/>
      <c r="E11" s="111"/>
      <c r="F11" s="111"/>
      <c r="G11" s="111"/>
      <c r="H11" s="111">
        <v>15</v>
      </c>
      <c r="I11" s="111"/>
      <c r="J11" s="111"/>
      <c r="K11" s="111"/>
      <c r="L11" s="111"/>
      <c r="M11" s="111"/>
      <c r="N11" s="112"/>
      <c r="O11" s="114"/>
      <c r="P11" s="164"/>
      <c r="Q11" s="168">
        <f t="shared" si="0"/>
        <v>101</v>
      </c>
    </row>
    <row r="12" spans="1:17" ht="21.75" customHeight="1" x14ac:dyDescent="0.25">
      <c r="A12" s="60" t="s">
        <v>19</v>
      </c>
      <c r="B12" s="111">
        <v>189</v>
      </c>
      <c r="C12" s="111">
        <v>11</v>
      </c>
      <c r="D12" s="111"/>
      <c r="E12" s="111"/>
      <c r="F12" s="111"/>
      <c r="G12" s="111"/>
      <c r="H12" s="111">
        <v>46</v>
      </c>
      <c r="I12" s="111">
        <v>1</v>
      </c>
      <c r="J12" s="111">
        <v>1</v>
      </c>
      <c r="K12" s="111"/>
      <c r="L12" s="111"/>
      <c r="M12" s="111"/>
      <c r="N12" s="112">
        <v>78</v>
      </c>
      <c r="O12" s="114"/>
      <c r="P12" s="164"/>
      <c r="Q12" s="168">
        <f t="shared" si="0"/>
        <v>326</v>
      </c>
    </row>
    <row r="13" spans="1:17" ht="22.5" customHeight="1" x14ac:dyDescent="0.25">
      <c r="A13" s="60" t="s">
        <v>20</v>
      </c>
      <c r="B13" s="111">
        <v>123</v>
      </c>
      <c r="C13" s="111">
        <v>5</v>
      </c>
      <c r="D13" s="111"/>
      <c r="E13" s="111"/>
      <c r="F13" s="111"/>
      <c r="G13" s="111"/>
      <c r="H13" s="111">
        <v>27</v>
      </c>
      <c r="I13" s="111"/>
      <c r="J13" s="111"/>
      <c r="K13" s="111"/>
      <c r="L13" s="111"/>
      <c r="M13" s="111"/>
      <c r="N13" s="112">
        <v>31</v>
      </c>
      <c r="O13" s="114"/>
      <c r="P13" s="164"/>
      <c r="Q13" s="168">
        <f t="shared" si="0"/>
        <v>186</v>
      </c>
    </row>
    <row r="14" spans="1:17" ht="22.5" customHeight="1" x14ac:dyDescent="0.25">
      <c r="A14" s="60" t="s">
        <v>21</v>
      </c>
      <c r="B14" s="128">
        <v>748</v>
      </c>
      <c r="C14" s="128">
        <v>167</v>
      </c>
      <c r="D14" s="128"/>
      <c r="E14" s="128"/>
      <c r="F14" s="128"/>
      <c r="G14" s="128"/>
      <c r="H14" s="128">
        <v>102</v>
      </c>
      <c r="I14" s="128"/>
      <c r="J14" s="128">
        <v>3</v>
      </c>
      <c r="K14" s="128"/>
      <c r="L14" s="128"/>
      <c r="M14" s="128"/>
      <c r="N14" s="129">
        <v>75</v>
      </c>
      <c r="O14" s="165"/>
      <c r="P14" s="166"/>
      <c r="Q14" s="168">
        <f t="shared" si="0"/>
        <v>1095</v>
      </c>
    </row>
    <row r="15" spans="1:17" ht="22.5" customHeight="1" x14ac:dyDescent="0.25">
      <c r="A15" s="60" t="s">
        <v>22</v>
      </c>
      <c r="B15" s="111">
        <v>114</v>
      </c>
      <c r="C15" s="111">
        <v>9</v>
      </c>
      <c r="D15" s="111"/>
      <c r="E15" s="111"/>
      <c r="F15" s="111"/>
      <c r="G15" s="111"/>
      <c r="H15" s="111">
        <v>7</v>
      </c>
      <c r="I15" s="111"/>
      <c r="J15" s="111"/>
      <c r="K15" s="111"/>
      <c r="L15" s="111"/>
      <c r="M15" s="111"/>
      <c r="N15" s="112"/>
      <c r="O15" s="114"/>
      <c r="P15" s="164"/>
      <c r="Q15" s="168">
        <f t="shared" si="0"/>
        <v>130</v>
      </c>
    </row>
    <row r="16" spans="1:17" ht="21" customHeight="1" x14ac:dyDescent="0.25">
      <c r="A16" s="60" t="s">
        <v>23</v>
      </c>
      <c r="B16" s="111">
        <v>475</v>
      </c>
      <c r="C16" s="111">
        <v>13</v>
      </c>
      <c r="D16" s="111"/>
      <c r="E16" s="111"/>
      <c r="F16" s="111"/>
      <c r="G16" s="111"/>
      <c r="H16" s="111">
        <v>35</v>
      </c>
      <c r="I16" s="111"/>
      <c r="J16" s="111"/>
      <c r="K16" s="111"/>
      <c r="L16" s="111"/>
      <c r="M16" s="111"/>
      <c r="N16" s="112">
        <v>59</v>
      </c>
      <c r="O16" s="114"/>
      <c r="P16" s="164"/>
      <c r="Q16" s="168">
        <f t="shared" si="0"/>
        <v>582</v>
      </c>
    </row>
    <row r="17" spans="1:17" ht="22.5" customHeight="1" x14ac:dyDescent="0.25">
      <c r="A17" s="60" t="s">
        <v>24</v>
      </c>
      <c r="B17" s="111">
        <v>76</v>
      </c>
      <c r="C17" s="111">
        <v>2</v>
      </c>
      <c r="D17" s="111"/>
      <c r="E17" s="111"/>
      <c r="F17" s="111"/>
      <c r="G17" s="111"/>
      <c r="H17" s="111">
        <v>28</v>
      </c>
      <c r="I17" s="111"/>
      <c r="J17" s="111"/>
      <c r="K17" s="111"/>
      <c r="L17" s="111"/>
      <c r="M17" s="111"/>
      <c r="N17" s="112">
        <v>31</v>
      </c>
      <c r="O17" s="114"/>
      <c r="P17" s="164"/>
      <c r="Q17" s="168">
        <f t="shared" si="0"/>
        <v>137</v>
      </c>
    </row>
    <row r="18" spans="1:17" ht="21.75" customHeight="1" x14ac:dyDescent="0.25">
      <c r="A18" s="60" t="s">
        <v>25</v>
      </c>
      <c r="B18" s="111">
        <v>201</v>
      </c>
      <c r="C18" s="111">
        <v>43</v>
      </c>
      <c r="D18" s="111"/>
      <c r="E18" s="111"/>
      <c r="F18" s="111">
        <v>5</v>
      </c>
      <c r="G18" s="111"/>
      <c r="H18" s="111">
        <v>116</v>
      </c>
      <c r="I18" s="111">
        <v>4</v>
      </c>
      <c r="J18" s="111">
        <v>18</v>
      </c>
      <c r="K18" s="111"/>
      <c r="L18" s="111"/>
      <c r="M18" s="111"/>
      <c r="N18" s="112">
        <v>53</v>
      </c>
      <c r="O18" s="114"/>
      <c r="P18" s="164"/>
      <c r="Q18" s="168">
        <f t="shared" si="0"/>
        <v>440</v>
      </c>
    </row>
    <row r="19" spans="1:17" ht="30.75" customHeight="1" x14ac:dyDescent="0.25">
      <c r="A19" s="122" t="s">
        <v>2</v>
      </c>
      <c r="B19" s="123">
        <f>SUM(B9:B18)</f>
        <v>2922</v>
      </c>
      <c r="C19" s="123">
        <f t="shared" ref="C19:Q19" si="1">SUM(C9:C18)</f>
        <v>722</v>
      </c>
      <c r="D19" s="123">
        <f t="shared" si="1"/>
        <v>1</v>
      </c>
      <c r="E19" s="123">
        <f t="shared" si="1"/>
        <v>34</v>
      </c>
      <c r="F19" s="123">
        <f t="shared" si="1"/>
        <v>323</v>
      </c>
      <c r="G19" s="123">
        <f t="shared" si="1"/>
        <v>741</v>
      </c>
      <c r="H19" s="123">
        <f t="shared" si="1"/>
        <v>857</v>
      </c>
      <c r="I19" s="123">
        <f t="shared" si="1"/>
        <v>33</v>
      </c>
      <c r="J19" s="123">
        <f t="shared" si="1"/>
        <v>87</v>
      </c>
      <c r="K19" s="123">
        <f t="shared" si="1"/>
        <v>150</v>
      </c>
      <c r="L19" s="123">
        <f t="shared" si="1"/>
        <v>22</v>
      </c>
      <c r="M19" s="123">
        <f t="shared" si="1"/>
        <v>243</v>
      </c>
      <c r="N19" s="123">
        <f t="shared" si="1"/>
        <v>1192</v>
      </c>
      <c r="O19" s="123">
        <f t="shared" si="1"/>
        <v>7</v>
      </c>
      <c r="P19" s="123">
        <f t="shared" si="1"/>
        <v>2</v>
      </c>
      <c r="Q19" s="123">
        <f t="shared" si="1"/>
        <v>7336</v>
      </c>
    </row>
    <row r="22" spans="1:17" x14ac:dyDescent="0.25">
      <c r="O22" s="149"/>
      <c r="P22" s="149"/>
    </row>
    <row r="27" spans="1:17" x14ac:dyDescent="0.25">
      <c r="E27" t="s">
        <v>26</v>
      </c>
    </row>
  </sheetData>
  <mergeCells count="2">
    <mergeCell ref="A7:Q7"/>
    <mergeCell ref="A1:L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D13" sqref="D13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77" t="s">
        <v>27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2" ht="15.75" x14ac:dyDescent="0.25">
      <c r="A3" s="178" t="s">
        <v>28</v>
      </c>
      <c r="B3" s="178"/>
      <c r="C3" s="178"/>
      <c r="D3" s="178"/>
      <c r="E3" s="3"/>
    </row>
    <row r="4" spans="1:12" ht="16.5" thickBot="1" x14ac:dyDescent="0.3">
      <c r="A4" s="61"/>
      <c r="B4" s="61"/>
      <c r="C4" s="61"/>
      <c r="D4" s="61"/>
      <c r="E4" s="3"/>
      <c r="F4" s="179" t="s">
        <v>155</v>
      </c>
      <c r="G4" s="180"/>
      <c r="H4" s="180"/>
      <c r="I4" s="180"/>
      <c r="J4" s="180"/>
      <c r="K4" s="180"/>
      <c r="L4" s="180"/>
    </row>
    <row r="5" spans="1:12" ht="26.25" thickBot="1" x14ac:dyDescent="0.3">
      <c r="A5" s="45" t="s">
        <v>29</v>
      </c>
      <c r="B5" s="28" t="s">
        <v>164</v>
      </c>
      <c r="C5" s="28" t="s">
        <v>165</v>
      </c>
      <c r="D5" s="29" t="s">
        <v>30</v>
      </c>
    </row>
    <row r="6" spans="1:12" ht="39" customHeight="1" thickBot="1" x14ac:dyDescent="0.3">
      <c r="A6" s="46" t="s">
        <v>31</v>
      </c>
      <c r="B6" s="150">
        <v>1372287338.5600002</v>
      </c>
      <c r="C6" s="144">
        <v>2233799597.98</v>
      </c>
      <c r="D6" s="172">
        <f>(C6-B6)/B6*100</f>
        <v>62.779290838901233</v>
      </c>
      <c r="F6" s="48" t="s">
        <v>29</v>
      </c>
      <c r="G6" s="28" t="s">
        <v>164</v>
      </c>
      <c r="H6" s="28" t="s">
        <v>165</v>
      </c>
      <c r="I6" s="29" t="s">
        <v>30</v>
      </c>
    </row>
    <row r="7" spans="1:12" ht="39" customHeight="1" thickBot="1" x14ac:dyDescent="0.3">
      <c r="A7" s="46" t="s">
        <v>32</v>
      </c>
      <c r="B7" s="150">
        <v>51769409.479999997</v>
      </c>
      <c r="C7" s="144">
        <v>79118691.939999998</v>
      </c>
      <c r="D7" s="172">
        <f>(C7-B7)/B7*100</f>
        <v>52.829040807517437</v>
      </c>
      <c r="F7" s="49" t="s">
        <v>35</v>
      </c>
      <c r="G7" s="151">
        <v>7696762.0200000014</v>
      </c>
      <c r="H7" s="145">
        <v>28043230.600000001</v>
      </c>
      <c r="I7" s="115">
        <f>(H7-G7)/G7*100</f>
        <v>264.35101575350507</v>
      </c>
    </row>
    <row r="8" spans="1:12" ht="39" thickBot="1" x14ac:dyDescent="0.3">
      <c r="A8" s="46" t="s">
        <v>33</v>
      </c>
      <c r="B8" s="150">
        <v>44533100.349999994</v>
      </c>
      <c r="C8" s="144">
        <v>77973263.209999993</v>
      </c>
      <c r="D8" s="172">
        <f t="shared" ref="D8:D9" si="0">(C8-B8)/B8*100</f>
        <v>75.09057891137823</v>
      </c>
      <c r="F8" s="49" t="s">
        <v>36</v>
      </c>
      <c r="G8" s="151">
        <v>6855763.9699999997</v>
      </c>
      <c r="H8" s="145">
        <v>25184192.66</v>
      </c>
      <c r="I8" s="115">
        <f t="shared" ref="I8:I9" si="1">(H8-G8)/G8*100</f>
        <v>267.34334452298833</v>
      </c>
    </row>
    <row r="9" spans="1:12" ht="51.75" customHeight="1" thickBot="1" x14ac:dyDescent="0.3">
      <c r="A9" s="47" t="s">
        <v>34</v>
      </c>
      <c r="B9" s="109">
        <f>SUM(B6:B8)</f>
        <v>1468589848.3900001</v>
      </c>
      <c r="C9" s="109">
        <f>SUM(C6:C8)</f>
        <v>2390891553.1300001</v>
      </c>
      <c r="D9" s="110">
        <f t="shared" si="0"/>
        <v>62.80185756091872</v>
      </c>
      <c r="F9" s="121" t="s">
        <v>37</v>
      </c>
      <c r="G9" s="151">
        <v>2256770.5299999993</v>
      </c>
      <c r="H9" s="145">
        <v>12290636.68</v>
      </c>
      <c r="I9" s="115">
        <f t="shared" si="1"/>
        <v>444.61171468771363</v>
      </c>
    </row>
    <row r="10" spans="1:12" ht="38.25" customHeight="1" x14ac:dyDescent="0.25">
      <c r="B10" s="33"/>
      <c r="F10" s="42"/>
      <c r="G10" s="43"/>
      <c r="H10" s="44"/>
      <c r="I10" s="44"/>
    </row>
    <row r="11" spans="1:12" x14ac:dyDescent="0.25">
      <c r="G11" s="34"/>
      <c r="H11" s="35"/>
      <c r="I11" s="36"/>
      <c r="J11" s="20"/>
    </row>
    <row r="12" spans="1:12" x14ac:dyDescent="0.25">
      <c r="G12" s="34"/>
      <c r="H12" s="35"/>
      <c r="I12" s="36"/>
      <c r="J12" s="20"/>
    </row>
    <row r="13" spans="1:12" ht="15.75" x14ac:dyDescent="0.25">
      <c r="C13" s="2"/>
      <c r="G13" s="20"/>
      <c r="H13" s="20"/>
      <c r="I13" s="20"/>
      <c r="J13" s="20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6" workbookViewId="0">
      <selection activeCell="B11" sqref="B11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81" t="s">
        <v>158</v>
      </c>
      <c r="B2" s="181"/>
      <c r="C2" s="181"/>
      <c r="D2" s="181"/>
      <c r="E2" s="181"/>
      <c r="F2" s="181"/>
      <c r="G2" s="181"/>
      <c r="H2" s="181"/>
    </row>
    <row r="3" spans="1:8" ht="16.5" thickBot="1" x14ac:dyDescent="0.3">
      <c r="A3" s="62"/>
      <c r="B3" s="62"/>
      <c r="C3" s="62"/>
      <c r="D3" s="62"/>
      <c r="E3" s="62"/>
      <c r="F3" s="62"/>
      <c r="G3" s="62"/>
      <c r="H3" s="62"/>
    </row>
    <row r="4" spans="1:8" ht="15" customHeight="1" x14ac:dyDescent="0.25">
      <c r="A4" s="182" t="s">
        <v>38</v>
      </c>
      <c r="B4" s="184" t="s">
        <v>164</v>
      </c>
      <c r="C4" s="184" t="s">
        <v>165</v>
      </c>
      <c r="D4" s="186" t="s">
        <v>30</v>
      </c>
      <c r="E4" s="4"/>
    </row>
    <row r="5" spans="1:8" ht="18" customHeight="1" thickBot="1" x14ac:dyDescent="0.3">
      <c r="A5" s="183"/>
      <c r="B5" s="185"/>
      <c r="C5" s="185"/>
      <c r="D5" s="187"/>
      <c r="E5" s="4"/>
    </row>
    <row r="6" spans="1:8" ht="23.25" customHeight="1" thickBot="1" x14ac:dyDescent="0.3">
      <c r="A6" s="50" t="s">
        <v>55</v>
      </c>
      <c r="B6" s="152">
        <v>750794625.12</v>
      </c>
      <c r="C6" s="146">
        <v>1011310670.78</v>
      </c>
      <c r="D6" s="93">
        <f>(C6-B6)/B6*100</f>
        <v>34.698709466435176</v>
      </c>
      <c r="E6" s="4"/>
    </row>
    <row r="7" spans="1:8" ht="23.25" customHeight="1" thickBot="1" x14ac:dyDescent="0.3">
      <c r="A7" s="50" t="s">
        <v>39</v>
      </c>
      <c r="B7" s="152">
        <v>67980718.170000002</v>
      </c>
      <c r="C7" s="146">
        <v>113541473.42</v>
      </c>
      <c r="D7" s="93">
        <f t="shared" ref="D7:D23" si="0">(C7-B7)/B7*100</f>
        <v>67.020114639074279</v>
      </c>
      <c r="E7" s="4"/>
    </row>
    <row r="8" spans="1:8" ht="23.25" customHeight="1" thickBot="1" x14ac:dyDescent="0.3">
      <c r="A8" s="50" t="s">
        <v>40</v>
      </c>
      <c r="B8" s="153">
        <v>10094936.949999999</v>
      </c>
      <c r="C8" s="146">
        <v>16586361.68</v>
      </c>
      <c r="D8" s="93">
        <f t="shared" si="0"/>
        <v>64.303766949232909</v>
      </c>
      <c r="E8" s="4"/>
    </row>
    <row r="9" spans="1:8" ht="23.25" customHeight="1" thickBot="1" x14ac:dyDescent="0.3">
      <c r="A9" s="51" t="s">
        <v>41</v>
      </c>
      <c r="B9" s="154">
        <v>67203633.769999996</v>
      </c>
      <c r="C9" s="146">
        <v>110017447.79000001</v>
      </c>
      <c r="D9" s="93">
        <f t="shared" si="0"/>
        <v>63.70758784640644</v>
      </c>
      <c r="E9" s="4"/>
    </row>
    <row r="10" spans="1:8" ht="23.25" customHeight="1" thickBot="1" x14ac:dyDescent="0.3">
      <c r="A10" s="50" t="s">
        <v>42</v>
      </c>
      <c r="B10" s="152">
        <v>35320328.229999997</v>
      </c>
      <c r="C10" s="146">
        <v>55433607.609999999</v>
      </c>
      <c r="D10" s="93">
        <f t="shared" si="0"/>
        <v>56.945335414285317</v>
      </c>
      <c r="E10" s="4"/>
    </row>
    <row r="11" spans="1:8" ht="23.25" customHeight="1" thickBot="1" x14ac:dyDescent="0.3">
      <c r="A11" s="50" t="s">
        <v>43</v>
      </c>
      <c r="B11" s="152">
        <v>25220961.84</v>
      </c>
      <c r="C11" s="146">
        <v>41666330.079999998</v>
      </c>
      <c r="D11" s="93">
        <f t="shared" si="0"/>
        <v>65.205158884614519</v>
      </c>
      <c r="E11" s="4"/>
    </row>
    <row r="12" spans="1:8" ht="23.25" customHeight="1" thickBot="1" x14ac:dyDescent="0.3">
      <c r="A12" s="50" t="s">
        <v>44</v>
      </c>
      <c r="B12" s="152">
        <v>44699416.540000007</v>
      </c>
      <c r="C12" s="146">
        <v>73809822.609999999</v>
      </c>
      <c r="D12" s="93">
        <f t="shared" si="0"/>
        <v>65.124801000366688</v>
      </c>
      <c r="E12" s="4"/>
    </row>
    <row r="13" spans="1:8" ht="23.25" customHeight="1" thickBot="1" x14ac:dyDescent="0.3">
      <c r="A13" s="50" t="s">
        <v>45</v>
      </c>
      <c r="B13" s="152">
        <v>6867694.4799999995</v>
      </c>
      <c r="C13" s="146">
        <v>10940421.74</v>
      </c>
      <c r="D13" s="93">
        <f t="shared" si="0"/>
        <v>59.302685520745548</v>
      </c>
      <c r="E13" s="4"/>
    </row>
    <row r="14" spans="1:8" ht="23.25" customHeight="1" thickBot="1" x14ac:dyDescent="0.3">
      <c r="A14" s="50" t="s">
        <v>46</v>
      </c>
      <c r="B14" s="152">
        <v>18537925.149999999</v>
      </c>
      <c r="C14" s="146">
        <v>30607693.77</v>
      </c>
      <c r="D14" s="93">
        <f t="shared" si="0"/>
        <v>65.108519547561144</v>
      </c>
      <c r="E14" s="4"/>
    </row>
    <row r="15" spans="1:8" ht="23.25" customHeight="1" thickBot="1" x14ac:dyDescent="0.3">
      <c r="A15" s="50" t="s">
        <v>47</v>
      </c>
      <c r="B15" s="152">
        <v>61369523.310000002</v>
      </c>
      <c r="C15" s="146">
        <v>84646061.959999993</v>
      </c>
      <c r="D15" s="93">
        <f t="shared" si="0"/>
        <v>37.928498372753602</v>
      </c>
      <c r="E15" s="4"/>
    </row>
    <row r="16" spans="1:8" ht="23.25" customHeight="1" thickBot="1" x14ac:dyDescent="0.3">
      <c r="A16" s="50" t="s">
        <v>48</v>
      </c>
      <c r="B16" s="152">
        <v>23002595.779999997</v>
      </c>
      <c r="C16" s="146">
        <v>39607814.490000002</v>
      </c>
      <c r="D16" s="93">
        <f t="shared" si="0"/>
        <v>72.188455897823928</v>
      </c>
      <c r="E16" s="4"/>
    </row>
    <row r="17" spans="1:5" ht="23.25" customHeight="1" thickBot="1" x14ac:dyDescent="0.3">
      <c r="A17" s="50" t="s">
        <v>49</v>
      </c>
      <c r="B17" s="152">
        <v>20501201.079999998</v>
      </c>
      <c r="C17" s="146">
        <v>37076011.890000001</v>
      </c>
      <c r="D17" s="93">
        <f t="shared" si="0"/>
        <v>80.84799883344202</v>
      </c>
      <c r="E17" s="4"/>
    </row>
    <row r="18" spans="1:5" ht="23.25" customHeight="1" thickBot="1" x14ac:dyDescent="0.3">
      <c r="A18" s="50" t="s">
        <v>50</v>
      </c>
      <c r="B18" s="152">
        <v>10795781.779999999</v>
      </c>
      <c r="C18" s="146">
        <v>18090871.420000002</v>
      </c>
      <c r="D18" s="93">
        <f t="shared" si="0"/>
        <v>67.573518886003285</v>
      </c>
      <c r="E18" s="4"/>
    </row>
    <row r="19" spans="1:5" ht="23.25" customHeight="1" thickBot="1" x14ac:dyDescent="0.3">
      <c r="A19" s="51" t="s">
        <v>51</v>
      </c>
      <c r="B19" s="152">
        <v>167379440.19999999</v>
      </c>
      <c r="C19" s="146">
        <v>497968843.19</v>
      </c>
      <c r="D19" s="93">
        <f>(C19-B19)/B19*100</f>
        <v>197.50896680917447</v>
      </c>
      <c r="E19" s="4"/>
    </row>
    <row r="20" spans="1:5" ht="23.25" customHeight="1" thickBot="1" x14ac:dyDescent="0.3">
      <c r="A20" s="50" t="s">
        <v>52</v>
      </c>
      <c r="B20" s="152">
        <v>54735263.199999996</v>
      </c>
      <c r="C20" s="146">
        <v>84558432.189999998</v>
      </c>
      <c r="D20" s="93">
        <f t="shared" si="0"/>
        <v>54.486207330414381</v>
      </c>
      <c r="E20" s="4"/>
    </row>
    <row r="21" spans="1:5" ht="23.25" customHeight="1" thickBot="1" x14ac:dyDescent="0.3">
      <c r="A21" s="50" t="s">
        <v>53</v>
      </c>
      <c r="B21" s="152">
        <v>66101949.660000004</v>
      </c>
      <c r="C21" s="146">
        <v>104829753.18000001</v>
      </c>
      <c r="D21" s="93">
        <f t="shared" si="0"/>
        <v>58.587989793340689</v>
      </c>
      <c r="E21" s="4"/>
    </row>
    <row r="22" spans="1:5" ht="23.25" customHeight="1" thickBot="1" x14ac:dyDescent="0.3">
      <c r="A22" s="50" t="s">
        <v>54</v>
      </c>
      <c r="B22" s="152">
        <v>37983853.130000003</v>
      </c>
      <c r="C22" s="146">
        <v>60199935.329999998</v>
      </c>
      <c r="D22" s="93">
        <f t="shared" si="0"/>
        <v>58.48822688937139</v>
      </c>
      <c r="E22" s="4"/>
    </row>
    <row r="23" spans="1:5" ht="26.25" customHeight="1" thickBot="1" x14ac:dyDescent="0.3">
      <c r="A23" s="86" t="s">
        <v>2</v>
      </c>
      <c r="B23" s="91">
        <f>SUM(B6:B22)</f>
        <v>1468589848.3900001</v>
      </c>
      <c r="C23" s="91">
        <f>SUM(C6:C22)</f>
        <v>2390891553.1299996</v>
      </c>
      <c r="D23" s="92">
        <f t="shared" si="0"/>
        <v>62.801857560918684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E21" sqref="E21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27" t="s">
        <v>167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8" t="s">
        <v>56</v>
      </c>
      <c r="B2" s="190" t="s">
        <v>164</v>
      </c>
      <c r="C2" s="191"/>
      <c r="D2" s="191"/>
      <c r="E2" s="190" t="s">
        <v>165</v>
      </c>
      <c r="F2" s="191"/>
      <c r="G2" s="191"/>
    </row>
    <row r="3" spans="1:9" ht="42.75" thickBot="1" x14ac:dyDescent="0.3">
      <c r="A3" s="189"/>
      <c r="B3" s="24" t="s">
        <v>57</v>
      </c>
      <c r="C3" s="24" t="s">
        <v>28</v>
      </c>
      <c r="D3" s="25" t="s">
        <v>58</v>
      </c>
      <c r="E3" s="24" t="s">
        <v>57</v>
      </c>
      <c r="F3" s="24" t="s">
        <v>28</v>
      </c>
      <c r="G3" s="25" t="s">
        <v>58</v>
      </c>
    </row>
    <row r="4" spans="1:9" ht="20.25" customHeight="1" thickBot="1" x14ac:dyDescent="0.3">
      <c r="A4" s="5" t="s">
        <v>59</v>
      </c>
      <c r="B4" s="170">
        <v>76314914.430000007</v>
      </c>
      <c r="C4" s="171">
        <v>750794625.12</v>
      </c>
      <c r="D4" s="88">
        <f>(B4/C4)*100</f>
        <v>10.164552578916311</v>
      </c>
      <c r="E4" s="147">
        <v>78293670.810000002</v>
      </c>
      <c r="F4" s="146">
        <v>1011310670.78</v>
      </c>
      <c r="G4" s="88">
        <f>(E4/F4)*100</f>
        <v>7.741802106133612</v>
      </c>
    </row>
    <row r="5" spans="1:9" ht="20.25" customHeight="1" thickBot="1" x14ac:dyDescent="0.3">
      <c r="A5" s="5" t="s">
        <v>39</v>
      </c>
      <c r="B5" s="170">
        <v>5830536.9699999997</v>
      </c>
      <c r="C5" s="171">
        <v>67980718.170000002</v>
      </c>
      <c r="D5" s="88">
        <f t="shared" ref="D5:D20" si="0">(B5/C5)*100</f>
        <v>8.576751065529379</v>
      </c>
      <c r="E5" s="147">
        <v>8053847.5499999998</v>
      </c>
      <c r="F5" s="146">
        <v>113541473.42</v>
      </c>
      <c r="G5" s="88">
        <f t="shared" ref="G5:G21" si="1">(E5/F5)*100</f>
        <v>7.0933089975044643</v>
      </c>
    </row>
    <row r="6" spans="1:9" ht="20.25" customHeight="1" thickBot="1" x14ac:dyDescent="0.3">
      <c r="A6" s="5" t="s">
        <v>60</v>
      </c>
      <c r="B6" s="170">
        <v>4162578.46</v>
      </c>
      <c r="C6" s="171">
        <v>10094936.949999999</v>
      </c>
      <c r="D6" s="88">
        <f t="shared" si="0"/>
        <v>41.234318556095587</v>
      </c>
      <c r="E6" s="147">
        <v>5173819</v>
      </c>
      <c r="F6" s="146">
        <v>16586361.68</v>
      </c>
      <c r="G6" s="88">
        <f t="shared" si="1"/>
        <v>31.193212229530982</v>
      </c>
    </row>
    <row r="7" spans="1:9" ht="20.25" customHeight="1" thickBot="1" x14ac:dyDescent="0.3">
      <c r="A7" s="52" t="s">
        <v>41</v>
      </c>
      <c r="B7" s="170">
        <v>6410257.5800000001</v>
      </c>
      <c r="C7" s="171">
        <v>67203633.769999996</v>
      </c>
      <c r="D7" s="88">
        <f t="shared" si="0"/>
        <v>9.5385579921744768</v>
      </c>
      <c r="E7" s="147">
        <v>5988021</v>
      </c>
      <c r="F7" s="146">
        <v>110017447.79000001</v>
      </c>
      <c r="G7" s="88">
        <f t="shared" si="1"/>
        <v>5.4427921391431138</v>
      </c>
    </row>
    <row r="8" spans="1:9" ht="20.25" customHeight="1" thickBot="1" x14ac:dyDescent="0.3">
      <c r="A8" s="124" t="s">
        <v>42</v>
      </c>
      <c r="B8" s="170">
        <v>3561823.99</v>
      </c>
      <c r="C8" s="171">
        <v>35320328.229999997</v>
      </c>
      <c r="D8" s="88">
        <f t="shared" si="0"/>
        <v>10.084345668607623</v>
      </c>
      <c r="E8" s="147">
        <v>3604948</v>
      </c>
      <c r="F8" s="146">
        <v>55433607.609999999</v>
      </c>
      <c r="G8" s="88">
        <f t="shared" si="1"/>
        <v>6.5031812927681107</v>
      </c>
    </row>
    <row r="9" spans="1:9" ht="20.25" customHeight="1" thickBot="1" x14ac:dyDescent="0.3">
      <c r="A9" s="124" t="s">
        <v>43</v>
      </c>
      <c r="B9" s="170">
        <v>17435915.420000002</v>
      </c>
      <c r="C9" s="171">
        <v>25220961.84</v>
      </c>
      <c r="D9" s="88">
        <f t="shared" si="0"/>
        <v>69.132634713189049</v>
      </c>
      <c r="E9" s="147">
        <v>21727639.210000001</v>
      </c>
      <c r="F9" s="146">
        <v>41666330.079999998</v>
      </c>
      <c r="G9" s="88">
        <f t="shared" si="1"/>
        <v>52.146755349661454</v>
      </c>
    </row>
    <row r="10" spans="1:9" ht="20.25" customHeight="1" thickBot="1" x14ac:dyDescent="0.3">
      <c r="A10" s="124" t="s">
        <v>44</v>
      </c>
      <c r="B10" s="170">
        <v>4014682.34</v>
      </c>
      <c r="C10" s="171">
        <v>44699416.540000007</v>
      </c>
      <c r="D10" s="88">
        <f t="shared" si="0"/>
        <v>8.9815094933227932</v>
      </c>
      <c r="E10" s="147">
        <v>2773379.27</v>
      </c>
      <c r="F10" s="146">
        <v>73809822.609999999</v>
      </c>
      <c r="G10" s="88">
        <f t="shared" si="1"/>
        <v>3.7574663803950852</v>
      </c>
    </row>
    <row r="11" spans="1:9" ht="20.25" customHeight="1" thickBot="1" x14ac:dyDescent="0.3">
      <c r="A11" s="124" t="s">
        <v>45</v>
      </c>
      <c r="B11" s="170">
        <v>2939095.84</v>
      </c>
      <c r="C11" s="171">
        <v>6867694.4799999995</v>
      </c>
      <c r="D11" s="88">
        <f t="shared" si="0"/>
        <v>42.795960836044642</v>
      </c>
      <c r="E11" s="147">
        <v>3421458.09</v>
      </c>
      <c r="F11" s="146">
        <v>10940421.74</v>
      </c>
      <c r="G11" s="88">
        <f t="shared" si="1"/>
        <v>31.273548418070398</v>
      </c>
    </row>
    <row r="12" spans="1:9" ht="20.25" customHeight="1" thickBot="1" x14ac:dyDescent="0.3">
      <c r="A12" s="124" t="s">
        <v>46</v>
      </c>
      <c r="B12" s="170">
        <v>13809656.419999998</v>
      </c>
      <c r="C12" s="171">
        <v>18537925.149999999</v>
      </c>
      <c r="D12" s="88">
        <f t="shared" si="0"/>
        <v>74.49407799556252</v>
      </c>
      <c r="E12" s="147">
        <v>18732631.039999999</v>
      </c>
      <c r="F12" s="146">
        <v>30607693.77</v>
      </c>
      <c r="G12" s="88">
        <f t="shared" si="1"/>
        <v>61.202360363264965</v>
      </c>
    </row>
    <row r="13" spans="1:9" ht="20.25" customHeight="1" thickBot="1" x14ac:dyDescent="0.3">
      <c r="A13" s="124" t="s">
        <v>47</v>
      </c>
      <c r="B13" s="170">
        <v>6762046.6799999997</v>
      </c>
      <c r="C13" s="171">
        <v>61369523.310000002</v>
      </c>
      <c r="D13" s="88">
        <f t="shared" si="0"/>
        <v>11.01857455506444</v>
      </c>
      <c r="E13" s="147">
        <v>6402326.1299999999</v>
      </c>
      <c r="F13" s="146">
        <v>84646061.959999993</v>
      </c>
      <c r="G13" s="88">
        <f>(E13/F13)*100</f>
        <v>7.5636432242121989</v>
      </c>
    </row>
    <row r="14" spans="1:9" ht="20.25" customHeight="1" thickBot="1" x14ac:dyDescent="0.3">
      <c r="A14" s="124" t="s">
        <v>48</v>
      </c>
      <c r="B14" s="170">
        <v>12852971.92</v>
      </c>
      <c r="C14" s="171">
        <v>23002595.779999997</v>
      </c>
      <c r="D14" s="88">
        <f t="shared" si="0"/>
        <v>55.876180422973121</v>
      </c>
      <c r="E14" s="147">
        <v>18501840.829999998</v>
      </c>
      <c r="F14" s="146">
        <v>39607814.490000002</v>
      </c>
      <c r="G14" s="88">
        <f t="shared" si="1"/>
        <v>46.712602218108387</v>
      </c>
    </row>
    <row r="15" spans="1:9" ht="20.25" customHeight="1" thickBot="1" x14ac:dyDescent="0.3">
      <c r="A15" s="124" t="s">
        <v>149</v>
      </c>
      <c r="B15" s="170">
        <v>1717999.1</v>
      </c>
      <c r="C15" s="171">
        <v>20501201.079999998</v>
      </c>
      <c r="D15" s="88">
        <f t="shared" si="0"/>
        <v>8.3799924370089656</v>
      </c>
      <c r="E15" s="147">
        <v>1336924.82</v>
      </c>
      <c r="F15" s="146">
        <v>37076011.890000001</v>
      </c>
      <c r="G15" s="88">
        <f t="shared" si="1"/>
        <v>3.6059024470228698</v>
      </c>
    </row>
    <row r="16" spans="1:9" ht="20.25" customHeight="1" thickBot="1" x14ac:dyDescent="0.3">
      <c r="A16" s="124" t="s">
        <v>50</v>
      </c>
      <c r="B16" s="170">
        <v>689225.66</v>
      </c>
      <c r="C16" s="171">
        <v>10795781.779999999</v>
      </c>
      <c r="D16" s="88">
        <f t="shared" si="0"/>
        <v>6.3842125938192131</v>
      </c>
      <c r="E16" s="147">
        <v>420054.84</v>
      </c>
      <c r="F16" s="146">
        <v>18090871.420000002</v>
      </c>
      <c r="G16" s="88">
        <f t="shared" si="1"/>
        <v>2.3219160108319423</v>
      </c>
    </row>
    <row r="17" spans="1:7" ht="20.25" customHeight="1" thickBot="1" x14ac:dyDescent="0.3">
      <c r="A17" s="125" t="s">
        <v>51</v>
      </c>
      <c r="B17" s="170">
        <v>11642986.66</v>
      </c>
      <c r="C17" s="171">
        <v>167379440.19999999</v>
      </c>
      <c r="D17" s="88">
        <f t="shared" si="0"/>
        <v>6.9560434938054003</v>
      </c>
      <c r="E17" s="147">
        <v>14656840.140000001</v>
      </c>
      <c r="F17" s="146">
        <v>497968843.19</v>
      </c>
      <c r="G17" s="88">
        <f t="shared" si="1"/>
        <v>2.9433247361638015</v>
      </c>
    </row>
    <row r="18" spans="1:7" ht="20.25" customHeight="1" thickBot="1" x14ac:dyDescent="0.3">
      <c r="A18" s="124" t="s">
        <v>52</v>
      </c>
      <c r="B18" s="170">
        <v>3400543.25</v>
      </c>
      <c r="C18" s="171">
        <v>54735263.199999996</v>
      </c>
      <c r="D18" s="88">
        <f t="shared" si="0"/>
        <v>6.2127101455136513</v>
      </c>
      <c r="E18" s="147">
        <v>2856555.02</v>
      </c>
      <c r="F18" s="146">
        <v>84558432.189999998</v>
      </c>
      <c r="G18" s="88">
        <f t="shared" si="1"/>
        <v>3.3782024406287658</v>
      </c>
    </row>
    <row r="19" spans="1:7" ht="20.25" customHeight="1" thickBot="1" x14ac:dyDescent="0.3">
      <c r="A19" s="124" t="s">
        <v>53</v>
      </c>
      <c r="B19" s="170">
        <v>4971884.8899999997</v>
      </c>
      <c r="C19" s="171">
        <v>66101949.660000004</v>
      </c>
      <c r="D19" s="88">
        <f t="shared" si="0"/>
        <v>7.521540462230293</v>
      </c>
      <c r="E19" s="147">
        <v>3010883.32</v>
      </c>
      <c r="F19" s="146">
        <v>104829753.18000001</v>
      </c>
      <c r="G19" s="88">
        <f t="shared" si="1"/>
        <v>2.8721648469686873</v>
      </c>
    </row>
    <row r="20" spans="1:7" ht="20.25" customHeight="1" thickBot="1" x14ac:dyDescent="0.3">
      <c r="A20" s="124" t="s">
        <v>54</v>
      </c>
      <c r="B20" s="170">
        <v>83542660.780000001</v>
      </c>
      <c r="C20" s="171">
        <v>37983853.130000003</v>
      </c>
      <c r="D20" s="88">
        <f t="shared" si="0"/>
        <v>219.94256478950319</v>
      </c>
      <c r="E20" s="147">
        <v>685614006.75</v>
      </c>
      <c r="F20" s="146">
        <v>60199935.329999998</v>
      </c>
      <c r="G20" s="88">
        <f t="shared" si="1"/>
        <v>1138.8949223809739</v>
      </c>
    </row>
    <row r="21" spans="1:7" ht="21" customHeight="1" thickBot="1" x14ac:dyDescent="0.3">
      <c r="A21" s="40" t="s">
        <v>2</v>
      </c>
      <c r="B21" s="90">
        <f>SUM(B2:B20)</f>
        <v>260059780.38999996</v>
      </c>
      <c r="C21" s="90">
        <f>SUM(C2:C20)</f>
        <v>1468589848.3900001</v>
      </c>
      <c r="D21" s="89">
        <f>(B21/C21)*100</f>
        <v>17.708128697410022</v>
      </c>
      <c r="E21" s="90">
        <f>SUM(E4:E20)</f>
        <v>880568845.82000005</v>
      </c>
      <c r="F21" s="90">
        <f>SUM(F4:F20)</f>
        <v>2390891553.1299996</v>
      </c>
      <c r="G21" s="88">
        <f t="shared" si="1"/>
        <v>36.830145836904087</v>
      </c>
    </row>
    <row r="23" spans="1:7" x14ac:dyDescent="0.25">
      <c r="A23" s="192"/>
      <c r="B23" s="192"/>
      <c r="C23" s="192"/>
      <c r="D23" s="192"/>
      <c r="E23" s="33"/>
    </row>
    <row r="24" spans="1:7" x14ac:dyDescent="0.25">
      <c r="A24" s="192"/>
      <c r="B24" s="192"/>
      <c r="C24" s="192"/>
      <c r="D24" s="192"/>
    </row>
  </sheetData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E5" sqref="E5:F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81" t="s">
        <v>61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6.5" thickBot="1" x14ac:dyDescent="0.3">
      <c r="A2" s="32"/>
      <c r="B2" s="193" t="s">
        <v>63</v>
      </c>
      <c r="C2" s="194"/>
      <c r="D2" s="195"/>
      <c r="E2" s="196" t="s">
        <v>64</v>
      </c>
      <c r="F2" s="197"/>
      <c r="G2" s="198"/>
    </row>
    <row r="3" spans="1:11" ht="15.75" x14ac:dyDescent="0.25">
      <c r="A3" s="37" t="s">
        <v>62</v>
      </c>
      <c r="B3" s="184" t="s">
        <v>164</v>
      </c>
      <c r="C3" s="184" t="s">
        <v>165</v>
      </c>
      <c r="D3" s="38" t="s">
        <v>65</v>
      </c>
      <c r="E3" s="184" t="s">
        <v>164</v>
      </c>
      <c r="F3" s="38" t="s">
        <v>168</v>
      </c>
      <c r="G3" s="38" t="s">
        <v>65</v>
      </c>
    </row>
    <row r="4" spans="1:11" ht="16.5" thickBot="1" x14ac:dyDescent="0.3">
      <c r="A4" s="39"/>
      <c r="B4" s="199"/>
      <c r="C4" s="199"/>
      <c r="D4" s="38" t="s">
        <v>66</v>
      </c>
      <c r="E4" s="199"/>
      <c r="F4" s="38">
        <v>2022</v>
      </c>
      <c r="G4" s="38" t="s">
        <v>66</v>
      </c>
    </row>
    <row r="5" spans="1:11" ht="21" customHeight="1" thickBot="1" x14ac:dyDescent="0.3">
      <c r="A5" s="87" t="s">
        <v>67</v>
      </c>
      <c r="B5" s="155">
        <v>13756</v>
      </c>
      <c r="C5" s="155">
        <v>12462</v>
      </c>
      <c r="D5" s="94">
        <f t="shared" ref="D5:D22" si="0">(C5-B5)/B5*100</f>
        <v>-9.4068043035766209</v>
      </c>
      <c r="E5" s="155">
        <v>20921</v>
      </c>
      <c r="F5" s="155">
        <v>27372</v>
      </c>
      <c r="G5" s="92">
        <f t="shared" ref="G5:G22" si="1">(F5-E5)/E5*100</f>
        <v>30.835046125902206</v>
      </c>
    </row>
    <row r="6" spans="1:11" ht="21" customHeight="1" thickBot="1" x14ac:dyDescent="0.3">
      <c r="A6" s="87" t="s">
        <v>39</v>
      </c>
      <c r="B6" s="156">
        <v>1951</v>
      </c>
      <c r="C6" s="156">
        <v>1963</v>
      </c>
      <c r="D6" s="94">
        <f t="shared" si="0"/>
        <v>0.61506919528446957</v>
      </c>
      <c r="E6" s="156">
        <v>6738</v>
      </c>
      <c r="F6" s="156">
        <v>11613</v>
      </c>
      <c r="G6" s="92">
        <f t="shared" si="1"/>
        <v>72.350845948352628</v>
      </c>
    </row>
    <row r="7" spans="1:11" ht="21" customHeight="1" thickBot="1" x14ac:dyDescent="0.3">
      <c r="A7" s="87" t="s">
        <v>40</v>
      </c>
      <c r="B7" s="155">
        <v>278</v>
      </c>
      <c r="C7" s="155">
        <v>325</v>
      </c>
      <c r="D7" s="94">
        <f t="shared" si="0"/>
        <v>16.906474820143885</v>
      </c>
      <c r="E7" s="155">
        <v>4698</v>
      </c>
      <c r="F7" s="155">
        <v>5253</v>
      </c>
      <c r="G7" s="92">
        <f t="shared" si="1"/>
        <v>11.813537675606641</v>
      </c>
    </row>
    <row r="8" spans="1:11" ht="21" customHeight="1" thickBot="1" x14ac:dyDescent="0.3">
      <c r="A8" s="87" t="s">
        <v>41</v>
      </c>
      <c r="B8" s="157">
        <v>1859</v>
      </c>
      <c r="C8" s="157">
        <v>2022</v>
      </c>
      <c r="D8" s="94">
        <f t="shared" si="0"/>
        <v>8.7681549220010755</v>
      </c>
      <c r="E8" s="157">
        <v>4895</v>
      </c>
      <c r="F8" s="157">
        <v>9057</v>
      </c>
      <c r="G8" s="92">
        <f t="shared" si="1"/>
        <v>85.025536261491325</v>
      </c>
    </row>
    <row r="9" spans="1:11" ht="21" customHeight="1" thickBot="1" x14ac:dyDescent="0.3">
      <c r="A9" s="120" t="s">
        <v>42</v>
      </c>
      <c r="B9" s="156">
        <v>824</v>
      </c>
      <c r="C9" s="156">
        <v>844</v>
      </c>
      <c r="D9" s="94">
        <f t="shared" si="0"/>
        <v>2.4271844660194173</v>
      </c>
      <c r="E9" s="156">
        <v>4136</v>
      </c>
      <c r="F9" s="156">
        <v>4900</v>
      </c>
      <c r="G9" s="92">
        <f t="shared" si="1"/>
        <v>18.471953578336556</v>
      </c>
    </row>
    <row r="10" spans="1:11" ht="21" customHeight="1" thickBot="1" x14ac:dyDescent="0.3">
      <c r="A10" s="120" t="s">
        <v>43</v>
      </c>
      <c r="B10" s="158">
        <v>767</v>
      </c>
      <c r="C10" s="158">
        <v>842</v>
      </c>
      <c r="D10" s="94">
        <f>(C10-B10)/B10*100</f>
        <v>9.7783572359843536</v>
      </c>
      <c r="E10" s="158">
        <v>7526</v>
      </c>
      <c r="F10" s="158">
        <v>7520</v>
      </c>
      <c r="G10" s="92">
        <f t="shared" si="1"/>
        <v>-7.9723624767472759E-2</v>
      </c>
    </row>
    <row r="11" spans="1:11" ht="21" customHeight="1" thickBot="1" x14ac:dyDescent="0.3">
      <c r="A11" s="120" t="s">
        <v>44</v>
      </c>
      <c r="B11" s="158">
        <v>1151</v>
      </c>
      <c r="C11" s="158">
        <v>1250</v>
      </c>
      <c r="D11" s="94">
        <f t="shared" si="0"/>
        <v>8.6012163336229364</v>
      </c>
      <c r="E11" s="158">
        <v>3607</v>
      </c>
      <c r="F11" s="158">
        <v>4950</v>
      </c>
      <c r="G11" s="92">
        <f t="shared" si="1"/>
        <v>37.233157748821739</v>
      </c>
    </row>
    <row r="12" spans="1:11" ht="21" customHeight="1" thickBot="1" x14ac:dyDescent="0.3">
      <c r="A12" s="120" t="s">
        <v>45</v>
      </c>
      <c r="B12" s="156">
        <v>177</v>
      </c>
      <c r="C12" s="156">
        <v>175</v>
      </c>
      <c r="D12" s="94">
        <f t="shared" si="0"/>
        <v>-1.1299435028248588</v>
      </c>
      <c r="E12" s="156">
        <v>1859</v>
      </c>
      <c r="F12" s="156">
        <v>2002</v>
      </c>
      <c r="G12" s="92">
        <f t="shared" si="1"/>
        <v>7.6923076923076925</v>
      </c>
    </row>
    <row r="13" spans="1:11" ht="21" customHeight="1" thickBot="1" x14ac:dyDescent="0.3">
      <c r="A13" s="120" t="s">
        <v>46</v>
      </c>
      <c r="B13" s="158">
        <v>427</v>
      </c>
      <c r="C13" s="158">
        <v>434</v>
      </c>
      <c r="D13" s="94">
        <f t="shared" si="0"/>
        <v>1.639344262295082</v>
      </c>
      <c r="E13" s="159">
        <v>2533</v>
      </c>
      <c r="F13" s="159">
        <v>5475</v>
      </c>
      <c r="G13" s="92">
        <f t="shared" si="1"/>
        <v>116.14686142913541</v>
      </c>
    </row>
    <row r="14" spans="1:11" ht="21" customHeight="1" thickBot="1" x14ac:dyDescent="0.3">
      <c r="A14" s="120" t="s">
        <v>47</v>
      </c>
      <c r="B14" s="155">
        <v>1987</v>
      </c>
      <c r="C14" s="155">
        <v>1310</v>
      </c>
      <c r="D14" s="94">
        <f t="shared" si="0"/>
        <v>-34.071464519375944</v>
      </c>
      <c r="E14" s="155">
        <v>6998</v>
      </c>
      <c r="F14" s="155">
        <v>12175</v>
      </c>
      <c r="G14" s="92">
        <f t="shared" si="1"/>
        <v>73.978279508430973</v>
      </c>
    </row>
    <row r="15" spans="1:11" ht="21" customHeight="1" thickBot="1" x14ac:dyDescent="0.3">
      <c r="A15" s="120" t="s">
        <v>48</v>
      </c>
      <c r="B15" s="156">
        <v>619</v>
      </c>
      <c r="C15" s="156">
        <v>639</v>
      </c>
      <c r="D15" s="94">
        <f t="shared" si="0"/>
        <v>3.2310177705977381</v>
      </c>
      <c r="E15" s="156">
        <v>3550</v>
      </c>
      <c r="F15" s="156">
        <v>5087</v>
      </c>
      <c r="G15" s="92">
        <f t="shared" si="1"/>
        <v>43.295774647887328</v>
      </c>
    </row>
    <row r="16" spans="1:11" ht="21" customHeight="1" thickBot="1" x14ac:dyDescent="0.3">
      <c r="A16" s="120" t="s">
        <v>49</v>
      </c>
      <c r="B16" s="158">
        <v>594</v>
      </c>
      <c r="C16" s="158">
        <v>607</v>
      </c>
      <c r="D16" s="94">
        <f t="shared" si="0"/>
        <v>2.1885521885521886</v>
      </c>
      <c r="E16" s="159">
        <v>5480</v>
      </c>
      <c r="F16" s="159">
        <v>3783</v>
      </c>
      <c r="G16" s="92">
        <f t="shared" si="1"/>
        <v>-30.967153284671532</v>
      </c>
    </row>
    <row r="17" spans="1:7" ht="21" customHeight="1" thickBot="1" x14ac:dyDescent="0.3">
      <c r="A17" s="120" t="s">
        <v>50</v>
      </c>
      <c r="B17" s="155">
        <v>291</v>
      </c>
      <c r="C17" s="155">
        <v>313</v>
      </c>
      <c r="D17" s="94">
        <f t="shared" si="0"/>
        <v>7.5601374570446733</v>
      </c>
      <c r="E17" s="155">
        <v>2587</v>
      </c>
      <c r="F17" s="155">
        <v>3824</v>
      </c>
      <c r="G17" s="92">
        <f t="shared" si="1"/>
        <v>47.816003092385003</v>
      </c>
    </row>
    <row r="18" spans="1:7" ht="21" customHeight="1" thickBot="1" x14ac:dyDescent="0.3">
      <c r="A18" s="120" t="s">
        <v>51</v>
      </c>
      <c r="B18" s="155">
        <v>4602</v>
      </c>
      <c r="C18" s="155">
        <v>7392</v>
      </c>
      <c r="D18" s="94">
        <f t="shared" si="0"/>
        <v>60.625814863103002</v>
      </c>
      <c r="E18" s="155">
        <v>9153</v>
      </c>
      <c r="F18" s="155">
        <v>10939</v>
      </c>
      <c r="G18" s="92">
        <f t="shared" si="1"/>
        <v>19.51272806730034</v>
      </c>
    </row>
    <row r="19" spans="1:7" ht="21" customHeight="1" thickBot="1" x14ac:dyDescent="0.3">
      <c r="A19" s="87" t="s">
        <v>52</v>
      </c>
      <c r="B19" s="158">
        <v>1385</v>
      </c>
      <c r="C19" s="158">
        <v>1567</v>
      </c>
      <c r="D19" s="94">
        <f t="shared" si="0"/>
        <v>13.140794223826715</v>
      </c>
      <c r="E19" s="158">
        <v>1446</v>
      </c>
      <c r="F19" s="158">
        <v>1720</v>
      </c>
      <c r="G19" s="92">
        <f t="shared" si="1"/>
        <v>18.948824343015215</v>
      </c>
    </row>
    <row r="20" spans="1:7" ht="21" customHeight="1" thickBot="1" x14ac:dyDescent="0.3">
      <c r="A20" s="87" t="s">
        <v>53</v>
      </c>
      <c r="B20" s="159">
        <v>1579</v>
      </c>
      <c r="C20" s="159">
        <v>1615</v>
      </c>
      <c r="D20" s="94">
        <f t="shared" si="0"/>
        <v>2.279924002533249</v>
      </c>
      <c r="E20" s="159">
        <v>4008</v>
      </c>
      <c r="F20" s="159">
        <v>4687</v>
      </c>
      <c r="G20" s="92">
        <f t="shared" si="1"/>
        <v>16.941117764471059</v>
      </c>
    </row>
    <row r="21" spans="1:7" ht="21" customHeight="1" thickBot="1" x14ac:dyDescent="0.3">
      <c r="A21" s="87" t="s">
        <v>54</v>
      </c>
      <c r="B21" s="158">
        <v>909</v>
      </c>
      <c r="C21" s="158">
        <v>957</v>
      </c>
      <c r="D21" s="94">
        <f t="shared" si="0"/>
        <v>5.2805280528052805</v>
      </c>
      <c r="E21" s="158">
        <v>13014</v>
      </c>
      <c r="F21" s="158">
        <v>16607</v>
      </c>
      <c r="G21" s="92">
        <f t="shared" si="1"/>
        <v>27.608729061011218</v>
      </c>
    </row>
    <row r="22" spans="1:7" ht="21" customHeight="1" thickBot="1" x14ac:dyDescent="0.3">
      <c r="A22" s="30" t="s">
        <v>2</v>
      </c>
      <c r="B22" s="130">
        <f>SUM(B5:B21)</f>
        <v>33156</v>
      </c>
      <c r="C22" s="131">
        <f>SUM(C5:C21)</f>
        <v>34717</v>
      </c>
      <c r="D22" s="95">
        <f t="shared" si="0"/>
        <v>4.7080468090240082</v>
      </c>
      <c r="E22" s="131">
        <f>SUM(E5:E21)</f>
        <v>103149</v>
      </c>
      <c r="F22" s="131">
        <f>SUM(F5:F21)</f>
        <v>136964</v>
      </c>
      <c r="G22" s="96">
        <f t="shared" si="1"/>
        <v>32.782673608081517</v>
      </c>
    </row>
    <row r="23" spans="1:7" x14ac:dyDescent="0.25">
      <c r="F23" s="41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2.42578125" customWidth="1"/>
    <col min="12" max="12" width="14.7109375" customWidth="1"/>
  </cols>
  <sheetData>
    <row r="1" spans="1:12" ht="30.75" customHeight="1" thickBot="1" x14ac:dyDescent="0.3">
      <c r="A1" s="203" t="s">
        <v>156</v>
      </c>
      <c r="B1" s="203"/>
      <c r="C1" s="203"/>
      <c r="D1" s="203"/>
      <c r="E1" s="203"/>
      <c r="F1" s="203"/>
      <c r="G1" s="203"/>
      <c r="H1" s="203"/>
      <c r="I1" s="203"/>
    </row>
    <row r="2" spans="1:12" ht="16.5" thickBot="1" x14ac:dyDescent="0.3">
      <c r="A2" s="204" t="s">
        <v>68</v>
      </c>
      <c r="B2" s="206"/>
      <c r="C2" s="208" t="s">
        <v>69</v>
      </c>
      <c r="D2" s="209"/>
      <c r="E2" s="210"/>
      <c r="F2" s="72"/>
      <c r="G2" s="211" t="s">
        <v>70</v>
      </c>
      <c r="H2" s="209"/>
      <c r="I2" s="209"/>
      <c r="J2" s="209"/>
      <c r="K2" s="209"/>
      <c r="L2" s="212"/>
    </row>
    <row r="3" spans="1:12" ht="16.5" thickBot="1" x14ac:dyDescent="0.3">
      <c r="A3" s="205"/>
      <c r="B3" s="207"/>
      <c r="C3" s="204" t="s">
        <v>71</v>
      </c>
      <c r="D3" s="204" t="s">
        <v>72</v>
      </c>
      <c r="E3" s="67" t="s">
        <v>160</v>
      </c>
      <c r="F3" s="65"/>
      <c r="G3" s="69" t="s">
        <v>73</v>
      </c>
      <c r="H3" s="80" t="s">
        <v>74</v>
      </c>
      <c r="I3" s="80" t="s">
        <v>75</v>
      </c>
      <c r="J3" s="80" t="s">
        <v>76</v>
      </c>
      <c r="K3" s="80" t="s">
        <v>77</v>
      </c>
      <c r="L3" s="214" t="s">
        <v>2</v>
      </c>
    </row>
    <row r="4" spans="1:12" ht="15.75" x14ac:dyDescent="0.25">
      <c r="A4" s="205" t="s">
        <v>78</v>
      </c>
      <c r="B4" s="63" t="s">
        <v>79</v>
      </c>
      <c r="C4" s="205"/>
      <c r="D4" s="205"/>
      <c r="E4" s="68" t="s">
        <v>80</v>
      </c>
      <c r="F4" s="65"/>
      <c r="G4" s="70" t="s">
        <v>81</v>
      </c>
      <c r="H4" s="64" t="s">
        <v>82</v>
      </c>
      <c r="I4" s="64" t="s">
        <v>83</v>
      </c>
      <c r="J4" s="64" t="s">
        <v>84</v>
      </c>
      <c r="K4" s="64" t="s">
        <v>84</v>
      </c>
      <c r="L4" s="215"/>
    </row>
    <row r="5" spans="1:12" ht="16.5" thickBot="1" x14ac:dyDescent="0.3">
      <c r="A5" s="217"/>
      <c r="B5" s="83" t="s">
        <v>168</v>
      </c>
      <c r="C5" s="213"/>
      <c r="D5" s="213"/>
      <c r="E5" s="79" t="s">
        <v>66</v>
      </c>
      <c r="F5" s="65"/>
      <c r="G5" s="81" t="s">
        <v>85</v>
      </c>
      <c r="H5" s="82" t="s">
        <v>86</v>
      </c>
      <c r="I5" s="82" t="s">
        <v>87</v>
      </c>
      <c r="J5" s="82" t="s">
        <v>88</v>
      </c>
      <c r="K5" s="82" t="s">
        <v>89</v>
      </c>
      <c r="L5" s="216"/>
    </row>
    <row r="6" spans="1:12" ht="25.5" customHeight="1" thickBot="1" x14ac:dyDescent="0.3">
      <c r="A6" s="75" t="s">
        <v>161</v>
      </c>
      <c r="B6" s="77">
        <v>2021</v>
      </c>
      <c r="C6" s="160">
        <v>5033656.63</v>
      </c>
      <c r="D6" s="161">
        <v>4985239.49</v>
      </c>
      <c r="E6" s="97"/>
      <c r="F6" s="66"/>
      <c r="G6" s="160">
        <v>4793965.1500000004</v>
      </c>
      <c r="H6" s="160">
        <v>2050500.37</v>
      </c>
      <c r="I6" s="160">
        <v>393375.02</v>
      </c>
      <c r="J6" s="160">
        <v>64862.080000000002</v>
      </c>
      <c r="K6" s="163">
        <v>1000</v>
      </c>
      <c r="L6" s="103">
        <f>SUM(G6:K6)</f>
        <v>7303702.620000001</v>
      </c>
    </row>
    <row r="7" spans="1:12" ht="26.25" customHeight="1" thickBot="1" x14ac:dyDescent="0.3">
      <c r="A7" s="75" t="s">
        <v>93</v>
      </c>
      <c r="B7" s="73">
        <v>2022</v>
      </c>
      <c r="C7" s="160">
        <v>6466143.6500000004</v>
      </c>
      <c r="D7" s="161">
        <v>6479208.29</v>
      </c>
      <c r="E7" s="97">
        <f>(D7/C7)*100</f>
        <v>100.20204685678455</v>
      </c>
      <c r="F7" s="66"/>
      <c r="G7" s="160">
        <v>6146187.7400000002</v>
      </c>
      <c r="H7" s="160">
        <v>2794416.94</v>
      </c>
      <c r="I7" s="160">
        <v>655367.6</v>
      </c>
      <c r="J7" s="160">
        <v>89567.26</v>
      </c>
      <c r="K7" s="163">
        <v>1000</v>
      </c>
      <c r="L7" s="104">
        <f>SUM(G7:K7)</f>
        <v>9686539.5399999991</v>
      </c>
    </row>
    <row r="8" spans="1:12" ht="35.25" customHeight="1" thickBot="1" x14ac:dyDescent="0.3">
      <c r="A8" s="76" t="s">
        <v>90</v>
      </c>
      <c r="B8" s="78" t="s">
        <v>91</v>
      </c>
      <c r="C8" s="98"/>
      <c r="D8" s="99"/>
      <c r="E8" s="97"/>
      <c r="F8" s="66"/>
      <c r="G8" s="98"/>
      <c r="H8" s="98"/>
      <c r="I8" s="98"/>
      <c r="J8" s="98"/>
      <c r="K8" s="99"/>
      <c r="L8" s="104"/>
    </row>
    <row r="9" spans="1:12" ht="25.5" customHeight="1" thickBot="1" x14ac:dyDescent="0.3">
      <c r="A9" s="75" t="s">
        <v>92</v>
      </c>
      <c r="B9" s="77">
        <v>2021</v>
      </c>
      <c r="C9" s="160">
        <v>8601840.5500000007</v>
      </c>
      <c r="D9" s="162">
        <v>8722354.8599999994</v>
      </c>
      <c r="E9" s="97">
        <f>(D9/C9)*100</f>
        <v>101.40102934133088</v>
      </c>
      <c r="F9" s="66"/>
      <c r="G9" s="160">
        <v>8781911.1600000001</v>
      </c>
      <c r="H9" s="160">
        <v>2123318.2000000002</v>
      </c>
      <c r="I9" s="160">
        <v>1982319.13</v>
      </c>
      <c r="J9" s="160">
        <v>97661.88</v>
      </c>
      <c r="K9" s="163">
        <v>1000.04</v>
      </c>
      <c r="L9" s="105">
        <f>SUM(G9:K9)</f>
        <v>12986210.409999998</v>
      </c>
    </row>
    <row r="10" spans="1:12" ht="27" customHeight="1" thickBot="1" x14ac:dyDescent="0.3">
      <c r="A10" s="75" t="s">
        <v>93</v>
      </c>
      <c r="B10" s="73">
        <v>2022</v>
      </c>
      <c r="C10" s="160">
        <v>11532657.65</v>
      </c>
      <c r="D10" s="161">
        <v>11086093.58</v>
      </c>
      <c r="E10" s="97">
        <f>(D10/C10)*100</f>
        <v>96.127830344465309</v>
      </c>
      <c r="F10" s="66"/>
      <c r="G10" s="160">
        <v>8266340.7000000002</v>
      </c>
      <c r="H10" s="160">
        <v>3121595.98</v>
      </c>
      <c r="I10" s="160">
        <v>2712952.03</v>
      </c>
      <c r="J10" s="160">
        <v>138973.51999999999</v>
      </c>
      <c r="K10" s="163">
        <v>1000.01</v>
      </c>
      <c r="L10" s="103">
        <f>SUM(G10:K10)</f>
        <v>14240862.239999998</v>
      </c>
    </row>
    <row r="11" spans="1:12" ht="39" customHeight="1" thickBot="1" x14ac:dyDescent="0.3">
      <c r="A11" s="76" t="s">
        <v>90</v>
      </c>
      <c r="B11" s="74" t="s">
        <v>91</v>
      </c>
      <c r="C11" s="100">
        <f>((C10-C9)/C9)*100</f>
        <v>34.07197660737851</v>
      </c>
      <c r="D11" s="101">
        <f>((D10-D9)/D9)*100</f>
        <v>27.099777043466915</v>
      </c>
      <c r="E11" s="97"/>
      <c r="F11" s="66"/>
      <c r="G11" s="100">
        <f t="shared" ref="G11:L11" si="0">((G10-G9)/G9)*100</f>
        <v>-5.8708229974852078</v>
      </c>
      <c r="H11" s="100">
        <f t="shared" si="0"/>
        <v>47.014987202577537</v>
      </c>
      <c r="I11" s="100">
        <f t="shared" si="0"/>
        <v>36.857481166516308</v>
      </c>
      <c r="J11" s="100">
        <f t="shared" si="0"/>
        <v>42.300680674998254</v>
      </c>
      <c r="K11" s="101">
        <f t="shared" si="0"/>
        <v>-2.9998800047970797E-3</v>
      </c>
      <c r="L11" s="103">
        <f t="shared" si="0"/>
        <v>9.6614161513497319</v>
      </c>
    </row>
    <row r="12" spans="1:12" ht="33" customHeight="1" thickBot="1" x14ac:dyDescent="0.3">
      <c r="A12" s="200" t="s">
        <v>2</v>
      </c>
      <c r="B12" s="73">
        <v>2021</v>
      </c>
      <c r="C12" s="116">
        <f>(C6+C9)</f>
        <v>13635497.18</v>
      </c>
      <c r="D12" s="117">
        <f>(D6+D9)</f>
        <v>13707594.35</v>
      </c>
      <c r="E12" s="97">
        <f>(D12/C12)*100</f>
        <v>100.52874617660257</v>
      </c>
      <c r="F12" s="84"/>
      <c r="G12" s="116">
        <f t="shared" ref="G12:K13" si="1">(G6+G9)</f>
        <v>13575876.310000001</v>
      </c>
      <c r="H12" s="116">
        <f t="shared" si="1"/>
        <v>4173818.5700000003</v>
      </c>
      <c r="I12" s="116">
        <f t="shared" si="1"/>
        <v>2375694.15</v>
      </c>
      <c r="J12" s="116">
        <f t="shared" si="1"/>
        <v>162523.96000000002</v>
      </c>
      <c r="K12" s="117">
        <f t="shared" si="1"/>
        <v>2000.04</v>
      </c>
      <c r="L12" s="103">
        <f t="shared" ref="L12:L13" si="2">(L6+L9)</f>
        <v>20289913.030000001</v>
      </c>
    </row>
    <row r="13" spans="1:12" ht="30.75" customHeight="1" thickBot="1" x14ac:dyDescent="0.3">
      <c r="A13" s="201"/>
      <c r="B13" s="73">
        <v>2022</v>
      </c>
      <c r="C13" s="118">
        <f>(C7+C10)</f>
        <v>17998801.300000001</v>
      </c>
      <c r="D13" s="119">
        <f>(D7+D10)</f>
        <v>17565301.870000001</v>
      </c>
      <c r="E13" s="102">
        <f>(D13/C13)*100</f>
        <v>97.591509441242636</v>
      </c>
      <c r="F13" s="84"/>
      <c r="G13" s="118">
        <f t="shared" si="1"/>
        <v>14412528.440000001</v>
      </c>
      <c r="H13" s="118">
        <f t="shared" si="1"/>
        <v>5916012.9199999999</v>
      </c>
      <c r="I13" s="118">
        <f t="shared" si="1"/>
        <v>3368319.63</v>
      </c>
      <c r="J13" s="118">
        <f t="shared" si="1"/>
        <v>228540.77999999997</v>
      </c>
      <c r="K13" s="119">
        <f t="shared" si="1"/>
        <v>2000.01</v>
      </c>
      <c r="L13" s="103">
        <f t="shared" si="2"/>
        <v>23927401.779999997</v>
      </c>
    </row>
    <row r="14" spans="1:12" ht="43.5" customHeight="1" thickBot="1" x14ac:dyDescent="0.3">
      <c r="A14" s="202"/>
      <c r="B14" s="74" t="s">
        <v>91</v>
      </c>
      <c r="C14" s="106">
        <f>((C13-C12)/C12)*100</f>
        <v>31.999596805314294</v>
      </c>
      <c r="D14" s="107">
        <f>((D13-D12)/D12)*100</f>
        <v>28.142848566276708</v>
      </c>
      <c r="E14" s="107">
        <f>((E13-E12)/E12)*100</f>
        <v>-2.9217878935841686</v>
      </c>
      <c r="F14" s="71"/>
      <c r="G14" s="106">
        <f t="shared" ref="G14:L14" si="3">((G13-G12)/G12)*100</f>
        <v>6.1627854504222483</v>
      </c>
      <c r="H14" s="106">
        <f t="shared" si="3"/>
        <v>41.741017746250513</v>
      </c>
      <c r="I14" s="106">
        <f t="shared" si="3"/>
        <v>41.782545114235347</v>
      </c>
      <c r="J14" s="106">
        <f t="shared" si="3"/>
        <v>40.619746159273959</v>
      </c>
      <c r="K14" s="106">
        <f t="shared" si="3"/>
        <v>-1.4999700005986238E-3</v>
      </c>
      <c r="L14" s="108">
        <f t="shared" si="3"/>
        <v>17.927571915274967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8" t="s">
        <v>114</v>
      </c>
      <c r="B1" s="218"/>
      <c r="C1" s="218"/>
      <c r="D1" s="218"/>
      <c r="E1" s="218"/>
      <c r="F1" s="218"/>
      <c r="G1" s="218"/>
      <c r="H1" s="218"/>
    </row>
    <row r="2" spans="1:8" ht="15.75" thickBot="1" x14ac:dyDescent="0.3">
      <c r="A2" s="219"/>
      <c r="B2" s="220"/>
      <c r="C2" s="220"/>
      <c r="D2" s="220"/>
      <c r="E2" s="221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22">
        <v>230</v>
      </c>
      <c r="C28" s="223"/>
      <c r="D28" s="223"/>
      <c r="E28" s="224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1"/>
  <sheetViews>
    <sheetView topLeftCell="A7" workbookViewId="0">
      <selection activeCell="I10" sqref="I10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1" spans="1:10" x14ac:dyDescent="0.25">
      <c r="A1" s="225"/>
      <c r="B1" s="176"/>
      <c r="C1" s="176"/>
      <c r="D1" s="176"/>
      <c r="E1" s="176"/>
    </row>
    <row r="2" spans="1:10" ht="15.75" x14ac:dyDescent="0.25">
      <c r="A2" s="227" t="s">
        <v>169</v>
      </c>
      <c r="B2" s="227"/>
      <c r="C2" s="227"/>
      <c r="D2" s="227"/>
      <c r="E2" s="227"/>
      <c r="F2" s="227"/>
      <c r="G2" s="227"/>
      <c r="H2" s="227"/>
    </row>
    <row r="3" spans="1:10" ht="16.5" thickBot="1" x14ac:dyDescent="0.3">
      <c r="A3" s="62"/>
      <c r="B3" s="62"/>
      <c r="C3" s="62"/>
      <c r="D3" s="62"/>
      <c r="E3" s="62"/>
      <c r="F3" s="62"/>
      <c r="G3" s="62"/>
      <c r="H3" s="62"/>
    </row>
    <row r="4" spans="1:10" ht="16.5" thickBot="1" x14ac:dyDescent="0.3">
      <c r="A4" s="228" t="s">
        <v>94</v>
      </c>
      <c r="B4" s="230" t="s">
        <v>95</v>
      </c>
      <c r="C4" s="231"/>
      <c r="D4" s="230" t="s">
        <v>96</v>
      </c>
      <c r="E4" s="232"/>
    </row>
    <row r="5" spans="1:10" ht="16.5" thickBot="1" x14ac:dyDescent="0.3">
      <c r="A5" s="229"/>
      <c r="B5" s="26" t="s">
        <v>97</v>
      </c>
      <c r="C5" s="27" t="s">
        <v>98</v>
      </c>
      <c r="D5" s="27" t="s">
        <v>97</v>
      </c>
      <c r="E5" s="27" t="s">
        <v>98</v>
      </c>
      <c r="H5" s="16"/>
      <c r="J5" s="20"/>
    </row>
    <row r="6" spans="1:10" ht="18" customHeight="1" thickBot="1" x14ac:dyDescent="0.3">
      <c r="A6" s="9" t="s">
        <v>106</v>
      </c>
      <c r="B6" s="10">
        <v>6</v>
      </c>
      <c r="C6" s="10">
        <v>2</v>
      </c>
      <c r="D6" s="10">
        <v>3</v>
      </c>
      <c r="E6" s="10"/>
      <c r="G6" s="20"/>
      <c r="H6" s="16"/>
      <c r="J6" s="20"/>
    </row>
    <row r="7" spans="1:10" ht="18" customHeight="1" thickBot="1" x14ac:dyDescent="0.3">
      <c r="A7" s="11" t="s">
        <v>17</v>
      </c>
      <c r="B7" s="148">
        <v>4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48">
        <v>3</v>
      </c>
      <c r="C8" s="10">
        <v>1</v>
      </c>
      <c r="D8" s="10">
        <v>1</v>
      </c>
      <c r="E8" s="10"/>
      <c r="H8" s="16"/>
      <c r="J8" s="20"/>
    </row>
    <row r="9" spans="1:10" ht="18" customHeight="1" thickBot="1" x14ac:dyDescent="0.3">
      <c r="A9" s="11" t="s">
        <v>108</v>
      </c>
      <c r="B9" s="148">
        <v>2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48">
        <v>3</v>
      </c>
      <c r="C10" s="10">
        <v>1</v>
      </c>
      <c r="D10" s="10">
        <v>1</v>
      </c>
      <c r="E10" s="10"/>
      <c r="G10" s="20"/>
      <c r="H10" s="16"/>
      <c r="J10" s="16"/>
    </row>
    <row r="11" spans="1:10" ht="18" customHeight="1" thickBot="1" x14ac:dyDescent="0.3">
      <c r="A11" s="11" t="s">
        <v>19</v>
      </c>
      <c r="B11" s="148">
        <v>1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48">
        <v>8</v>
      </c>
      <c r="C12" s="10">
        <v>1</v>
      </c>
      <c r="D12" s="10">
        <v>2</v>
      </c>
      <c r="E12" s="10"/>
      <c r="G12" s="20"/>
      <c r="H12" s="16"/>
      <c r="J12" s="16"/>
    </row>
    <row r="13" spans="1:10" ht="18" customHeight="1" thickBot="1" x14ac:dyDescent="0.3">
      <c r="A13" s="11" t="s">
        <v>105</v>
      </c>
      <c r="B13" s="10">
        <v>3</v>
      </c>
      <c r="C13" s="10">
        <v>1</v>
      </c>
      <c r="D13" s="10">
        <v>1</v>
      </c>
      <c r="E13" s="10"/>
      <c r="G13" s="20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3</v>
      </c>
      <c r="E14" s="10"/>
      <c r="G14" s="20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0"/>
      <c r="H15" s="16"/>
      <c r="J15" s="16"/>
    </row>
    <row r="16" spans="1:10" ht="18" customHeight="1" thickBot="1" x14ac:dyDescent="0.3">
      <c r="A16" s="11" t="s">
        <v>23</v>
      </c>
      <c r="B16" s="10">
        <v>4</v>
      </c>
      <c r="C16" s="10">
        <v>1</v>
      </c>
      <c r="D16" s="10">
        <v>0</v>
      </c>
      <c r="E16" s="10"/>
      <c r="G16" s="20"/>
      <c r="H16" s="16"/>
      <c r="J16" s="16"/>
    </row>
    <row r="17" spans="1:20" ht="18" customHeight="1" thickBot="1" x14ac:dyDescent="0.3">
      <c r="A17" s="11" t="s">
        <v>99</v>
      </c>
      <c r="B17" s="10">
        <v>5</v>
      </c>
      <c r="C17" s="10">
        <v>7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9</v>
      </c>
      <c r="C18" s="148">
        <v>59</v>
      </c>
      <c r="D18" s="10">
        <v>8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3</v>
      </c>
      <c r="C19" s="10">
        <v>1</v>
      </c>
      <c r="D19" s="10">
        <v>2</v>
      </c>
      <c r="E19" s="10"/>
      <c r="G19" s="20"/>
      <c r="H19" s="16"/>
      <c r="J19" s="16"/>
    </row>
    <row r="20" spans="1:20" ht="18" customHeight="1" thickBot="1" x14ac:dyDescent="0.3">
      <c r="A20" s="11" t="s">
        <v>102</v>
      </c>
      <c r="B20" s="10">
        <v>20</v>
      </c>
      <c r="C20" s="148">
        <v>8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0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2</v>
      </c>
      <c r="E22" s="1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 thickBot="1" x14ac:dyDescent="0.3">
      <c r="A23" s="133" t="s">
        <v>104</v>
      </c>
      <c r="B23" s="137">
        <v>3</v>
      </c>
      <c r="C23" s="137">
        <v>1</v>
      </c>
      <c r="D23" s="138">
        <v>1</v>
      </c>
      <c r="E23" s="134"/>
      <c r="G23" s="20"/>
      <c r="H23" s="16"/>
      <c r="J23" s="16"/>
    </row>
    <row r="24" spans="1:20" ht="18" customHeight="1" thickBot="1" x14ac:dyDescent="0.3">
      <c r="A24" s="135" t="s">
        <v>103</v>
      </c>
      <c r="B24" s="139">
        <v>1</v>
      </c>
      <c r="C24" s="139">
        <v>1</v>
      </c>
      <c r="D24" s="140">
        <v>1</v>
      </c>
      <c r="E24" s="136"/>
      <c r="G24" s="20"/>
      <c r="H24" s="16"/>
      <c r="J24" s="16"/>
    </row>
    <row r="25" spans="1:20" ht="18" customHeight="1" thickBot="1" x14ac:dyDescent="0.3">
      <c r="A25" s="135" t="s">
        <v>162</v>
      </c>
      <c r="B25" s="139">
        <v>3</v>
      </c>
      <c r="C25" s="139">
        <v>1</v>
      </c>
      <c r="D25" s="140">
        <v>3</v>
      </c>
      <c r="E25" s="136"/>
      <c r="G25" s="20"/>
      <c r="H25" s="16"/>
      <c r="J25" s="16"/>
    </row>
    <row r="26" spans="1:20" ht="18" customHeight="1" thickBot="1" x14ac:dyDescent="0.3">
      <c r="A26" s="11" t="s">
        <v>159</v>
      </c>
      <c r="B26" s="132"/>
      <c r="C26" s="132"/>
      <c r="D26" s="132">
        <v>1</v>
      </c>
      <c r="E26" s="10"/>
      <c r="G26" s="16"/>
      <c r="H26" s="16"/>
      <c r="J26" s="16"/>
    </row>
    <row r="27" spans="1:20" s="19" customFormat="1" x14ac:dyDescent="0.25">
      <c r="A27" s="15"/>
      <c r="B27" s="16"/>
      <c r="C27" s="16"/>
      <c r="D27" s="16"/>
      <c r="E27" s="16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x14ac:dyDescent="0.25">
      <c r="A28" s="233" t="s">
        <v>150</v>
      </c>
      <c r="B28" s="233"/>
      <c r="C28" s="12"/>
      <c r="D28" s="12"/>
      <c r="E28" s="31">
        <f>SUM(B6:B26)</f>
        <v>89</v>
      </c>
    </row>
    <row r="29" spans="1:20" x14ac:dyDescent="0.25">
      <c r="A29" s="226" t="s">
        <v>110</v>
      </c>
      <c r="B29" s="226"/>
      <c r="C29" s="12"/>
      <c r="D29" s="12"/>
      <c r="E29" s="31">
        <f>SUM(D6:D26)</f>
        <v>50</v>
      </c>
    </row>
    <row r="30" spans="1:20" x14ac:dyDescent="0.25">
      <c r="A30" s="18" t="s">
        <v>111</v>
      </c>
      <c r="B30" s="12"/>
      <c r="C30" s="12"/>
      <c r="D30" s="12"/>
      <c r="E30" s="31">
        <f>SUM(E28:E29)</f>
        <v>139</v>
      </c>
    </row>
    <row r="31" spans="1:20" x14ac:dyDescent="0.25">
      <c r="A31" s="18" t="s">
        <v>112</v>
      </c>
      <c r="B31" s="12"/>
      <c r="C31" s="12"/>
      <c r="D31" s="12"/>
      <c r="E31" s="31">
        <f>SUM(C6:C26)</f>
        <v>92</v>
      </c>
    </row>
    <row r="32" spans="1:20" x14ac:dyDescent="0.25">
      <c r="A32" s="18" t="s">
        <v>113</v>
      </c>
      <c r="B32" s="12"/>
      <c r="C32" s="12"/>
      <c r="D32" s="12"/>
      <c r="E32" s="31">
        <f>SUM(E30:E31)</f>
        <v>231</v>
      </c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20"/>
    </row>
  </sheetData>
  <sortState ref="A6:T25">
    <sortCondition ref="A6"/>
  </sortState>
  <mergeCells count="7">
    <mergeCell ref="A1:E1"/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2022-05-13T14:03:30Z</cp:lastPrinted>
  <dcterms:created xsi:type="dcterms:W3CDTF">2015-02-24T08:27:46Z</dcterms:created>
  <dcterms:modified xsi:type="dcterms:W3CDTF">2022-05-24T12:01:17Z</dcterms:modified>
</cp:coreProperties>
</file>